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816" windowWidth="30396" windowHeight="12660"/>
  </bookViews>
  <sheets>
    <sheet name="без учета счетов бюджета" sheetId="2" r:id="rId1"/>
  </sheets>
  <definedNames>
    <definedName name="_xlnm._FilterDatabase" localSheetId="0" hidden="1">'без учета счетов бюджета'!$A$5:$K$102</definedName>
    <definedName name="_xlnm.Print_Titles" localSheetId="0">'без учета счетов бюджета'!$4:$5</definedName>
    <definedName name="_xlnm.Print_Area" localSheetId="0">'без учета счетов бюджета'!$A$1:$J$108</definedName>
  </definedNames>
  <calcPr calcId="145621"/>
</workbook>
</file>

<file path=xl/calcChain.xml><?xml version="1.0" encoding="utf-8"?>
<calcChain xmlns="http://schemas.openxmlformats.org/spreadsheetml/2006/main">
  <c r="H108" i="2" l="1"/>
  <c r="I108" i="2"/>
  <c r="G108" i="2"/>
  <c r="H107" i="2"/>
  <c r="I107" i="2"/>
  <c r="G107" i="2"/>
  <c r="H106" i="2"/>
  <c r="I106" i="2"/>
  <c r="G106" i="2"/>
  <c r="H105" i="2"/>
  <c r="I105" i="2"/>
  <c r="G105" i="2"/>
  <c r="J7" i="2"/>
  <c r="J8" i="2"/>
  <c r="J9" i="2"/>
  <c r="J10" i="2"/>
  <c r="J12" i="2"/>
  <c r="J13" i="2"/>
  <c r="J16" i="2"/>
  <c r="J17" i="2"/>
  <c r="J18" i="2"/>
  <c r="J21" i="2"/>
  <c r="J22" i="2"/>
  <c r="J23" i="2"/>
  <c r="J24" i="2"/>
  <c r="J26" i="2"/>
  <c r="J27" i="2"/>
  <c r="J29" i="2"/>
  <c r="J32" i="2"/>
  <c r="J33" i="2"/>
  <c r="J34" i="2"/>
  <c r="J35" i="2"/>
  <c r="J36" i="2"/>
  <c r="J37" i="2"/>
  <c r="J38" i="2"/>
  <c r="J43" i="2"/>
  <c r="J45" i="2"/>
  <c r="J46" i="2"/>
  <c r="J47" i="2"/>
  <c r="J48" i="2"/>
  <c r="J49" i="2"/>
  <c r="J50" i="2"/>
  <c r="J51" i="2"/>
  <c r="J53" i="2"/>
  <c r="J54" i="2"/>
  <c r="J55" i="2"/>
  <c r="J56" i="2"/>
  <c r="J57" i="2"/>
  <c r="J58" i="2"/>
  <c r="J59" i="2"/>
  <c r="J60" i="2"/>
  <c r="J61" i="2"/>
  <c r="J62" i="2"/>
  <c r="J64" i="2"/>
  <c r="J65" i="2"/>
  <c r="J66" i="2"/>
  <c r="J67" i="2"/>
  <c r="J69" i="2"/>
  <c r="J72" i="2"/>
  <c r="J73" i="2"/>
  <c r="J74" i="2"/>
  <c r="J75" i="2"/>
  <c r="J76" i="2"/>
  <c r="J77" i="2"/>
  <c r="J79" i="2"/>
  <c r="J80" i="2"/>
  <c r="J81" i="2"/>
  <c r="J82" i="2"/>
  <c r="J83" i="2"/>
  <c r="J84" i="2"/>
  <c r="J85" i="2"/>
  <c r="J86" i="2"/>
  <c r="J87" i="2"/>
  <c r="J88" i="2"/>
  <c r="J89" i="2"/>
  <c r="J90" i="2"/>
  <c r="J91" i="2"/>
  <c r="J92" i="2"/>
  <c r="J93" i="2"/>
  <c r="J94" i="2"/>
  <c r="J95" i="2"/>
  <c r="J97" i="2"/>
  <c r="J98" i="2"/>
  <c r="J99" i="2"/>
  <c r="J100" i="2"/>
  <c r="J101" i="2"/>
  <c r="J6" i="2"/>
  <c r="G102" i="2"/>
  <c r="I102" i="2" l="1"/>
  <c r="H102" i="2"/>
  <c r="J107" i="2" l="1"/>
  <c r="J102" i="2"/>
  <c r="J105" i="2"/>
  <c r="J108" i="2"/>
  <c r="J106" i="2"/>
</calcChain>
</file>

<file path=xl/sharedStrings.xml><?xml version="1.0" encoding="utf-8"?>
<sst xmlns="http://schemas.openxmlformats.org/spreadsheetml/2006/main" count="471" uniqueCount="208">
  <si>
    <t/>
  </si>
  <si>
    <t>700005549F</t>
  </si>
  <si>
    <t>805</t>
  </si>
  <si>
    <t>1755312510</t>
  </si>
  <si>
    <t>808</t>
  </si>
  <si>
    <t>0803112830</t>
  </si>
  <si>
    <t>08031R0160</t>
  </si>
  <si>
    <t>0805112800</t>
  </si>
  <si>
    <t>811</t>
  </si>
  <si>
    <t>1101213230</t>
  </si>
  <si>
    <t>700W058530</t>
  </si>
  <si>
    <t>11051R2990</t>
  </si>
  <si>
    <t>11051R299F</t>
  </si>
  <si>
    <t>1101213300</t>
  </si>
  <si>
    <t>1101215870</t>
  </si>
  <si>
    <t>812</t>
  </si>
  <si>
    <t>120F367483</t>
  </si>
  <si>
    <t>120F367484</t>
  </si>
  <si>
    <t>1201213450</t>
  </si>
  <si>
    <t>1225111270</t>
  </si>
  <si>
    <t>130F255550</t>
  </si>
  <si>
    <t>120G511270</t>
  </si>
  <si>
    <t>120G552430</t>
  </si>
  <si>
    <t>815</t>
  </si>
  <si>
    <t>150A214370</t>
  </si>
  <si>
    <t>16014R3060</t>
  </si>
  <si>
    <t>1501114240</t>
  </si>
  <si>
    <t>1501211270</t>
  </si>
  <si>
    <t>15021R4670</t>
  </si>
  <si>
    <t>15021R5190</t>
  </si>
  <si>
    <t>150A214310</t>
  </si>
  <si>
    <t>150A354530</t>
  </si>
  <si>
    <t>1501314210</t>
  </si>
  <si>
    <t>816</t>
  </si>
  <si>
    <t>22011R0270</t>
  </si>
  <si>
    <t>1601214900</t>
  </si>
  <si>
    <t>1601214910</t>
  </si>
  <si>
    <t>1601253030</t>
  </si>
  <si>
    <t>16012R3040</t>
  </si>
  <si>
    <t>16014R2550</t>
  </si>
  <si>
    <t>160E250970</t>
  </si>
  <si>
    <t>200E155200</t>
  </si>
  <si>
    <t>160E254910</t>
  </si>
  <si>
    <t>1602714790</t>
  </si>
  <si>
    <t>1601214720</t>
  </si>
  <si>
    <t>1601414850</t>
  </si>
  <si>
    <t>1601414860</t>
  </si>
  <si>
    <t>1601414870</t>
  </si>
  <si>
    <t>1601214780</t>
  </si>
  <si>
    <t>817</t>
  </si>
  <si>
    <t>073В3R5760</t>
  </si>
  <si>
    <t>818</t>
  </si>
  <si>
    <t>1821315820</t>
  </si>
  <si>
    <t>1821315850</t>
  </si>
  <si>
    <t>1821315890</t>
  </si>
  <si>
    <t>1821315900</t>
  </si>
  <si>
    <t>1821315930</t>
  </si>
  <si>
    <t>1821315840</t>
  </si>
  <si>
    <t>1821315880</t>
  </si>
  <si>
    <t>819</t>
  </si>
  <si>
    <t>073В2R3720</t>
  </si>
  <si>
    <t>1932116160</t>
  </si>
  <si>
    <t>1932116170</t>
  </si>
  <si>
    <t>193R153930</t>
  </si>
  <si>
    <t>193R158560</t>
  </si>
  <si>
    <t>194F150210</t>
  </si>
  <si>
    <t>194F15021F</t>
  </si>
  <si>
    <t>073В1R5760</t>
  </si>
  <si>
    <t>1911711270</t>
  </si>
  <si>
    <t>1921411270</t>
  </si>
  <si>
    <t>1921711270</t>
  </si>
  <si>
    <t>1921811270</t>
  </si>
  <si>
    <t>1921911270</t>
  </si>
  <si>
    <t>160P211270</t>
  </si>
  <si>
    <t>160P252320</t>
  </si>
  <si>
    <t>2501411270</t>
  </si>
  <si>
    <t>821</t>
  </si>
  <si>
    <t>2103116710</t>
  </si>
  <si>
    <t>2103116720</t>
  </si>
  <si>
    <t>21031R0820</t>
  </si>
  <si>
    <t>2103252600</t>
  </si>
  <si>
    <t>21581R4970</t>
  </si>
  <si>
    <t>825</t>
  </si>
  <si>
    <t>251P552280</t>
  </si>
  <si>
    <t>251P554950</t>
  </si>
  <si>
    <t>251P550810</t>
  </si>
  <si>
    <t>251P552290</t>
  </si>
  <si>
    <t>832</t>
  </si>
  <si>
    <t>3213117900</t>
  </si>
  <si>
    <t>840</t>
  </si>
  <si>
    <t>405I555270</t>
  </si>
  <si>
    <t>842</t>
  </si>
  <si>
    <t>0201751200</t>
  </si>
  <si>
    <t>0201112020</t>
  </si>
  <si>
    <t>0201551180</t>
  </si>
  <si>
    <t>ВСЕГО РАСХОДОВ:</t>
  </si>
  <si>
    <t>(в рублях)</t>
  </si>
  <si>
    <t>Наименование</t>
  </si>
  <si>
    <t>ГРБС</t>
  </si>
  <si>
    <t>Рз</t>
  </si>
  <si>
    <t>Пр</t>
  </si>
  <si>
    <t>ЦСР</t>
  </si>
  <si>
    <t>ВР</t>
  </si>
  <si>
    <t>Кассовое исполнение</t>
  </si>
  <si>
    <t>01</t>
  </si>
  <si>
    <t>03</t>
  </si>
  <si>
    <t>02</t>
  </si>
  <si>
    <t>04</t>
  </si>
  <si>
    <t>13</t>
  </si>
  <si>
    <t>08</t>
  </si>
  <si>
    <t>07</t>
  </si>
  <si>
    <t>05</t>
  </si>
  <si>
    <t>06</t>
  </si>
  <si>
    <t>12</t>
  </si>
  <si>
    <t>09</t>
  </si>
  <si>
    <t>10</t>
  </si>
  <si>
    <t>14</t>
  </si>
  <si>
    <t>11</t>
  </si>
  <si>
    <t>Дотации</t>
  </si>
  <si>
    <t>Субсидии</t>
  </si>
  <si>
    <t>Субвенции</t>
  </si>
  <si>
    <t>Иные межбюджетные трансферты</t>
  </si>
  <si>
    <t>Достижение показателей деятельности органов исполнительной власти субъектов Российской Федерации</t>
  </si>
  <si>
    <t>Мероприятия по работе с семьей, детьми и молодежью</t>
  </si>
  <si>
    <t>Реализация федеральной целевой программы "Развитие физической культуры и спорта в Российской Федерации на 2016 - 2020 годы"</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</si>
  <si>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</si>
  <si>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Обеспечение безопасности гидротехнических сооружений, противопаводковые мероприятия и водохозяйственная деятельность</t>
  </si>
  <si>
    <t>Реализация мероприятий федеральной целевой программы "Развитие водохозяйственного комплекса Российской Федерации в 2012 - 2020 годах"</t>
  </si>
  <si>
    <t>Охрана окружающей среды</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</si>
  <si>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</si>
  <si>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t>
  </si>
  <si>
    <t>Реализация федеральной целевой программы "Увековечение памяти погибших при защите Отечества на 2019 - 2024 годы"</t>
  </si>
  <si>
    <t>Реализация федеральной целевой программы "Увековечение памяти погибших при защите Отечества на 2019 - 2024 годы" за счет средств резервного фонда Правительства Российской Федерации</t>
  </si>
  <si>
    <t>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</si>
  <si>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Реализация программ (проектов) инициативного бюджетирования</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</si>
  <si>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</si>
  <si>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</si>
  <si>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Подготовка объектов жилищно-коммунального хозяйства к зиме</t>
  </si>
  <si>
    <t>Софинансирование объектов капитальных вложений муниципальной собственности</t>
  </si>
  <si>
    <t>Реализация программ формирования современной городской среды</t>
  </si>
  <si>
    <t>Строительство и реконструкция (модернизация) объектов питьевого водоснабжения</t>
  </si>
  <si>
    <t>Организация и проведение творческих фестивалей и конкурсов для детей и молодежи</t>
  </si>
  <si>
    <t>Мероприятия по модернизации региональных и муниципальных детских школ искусств по видам искусств</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</si>
  <si>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</si>
  <si>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Обеспечение развития и укрепления материально-технической базы домов культуры в населенных пунктах с числом жителей до 50 тысяч человек</t>
  </si>
  <si>
    <t>Поддержка отрасли культуры</t>
  </si>
  <si>
    <t>Организация и проведение фестивалей любительских творческих коллективов</t>
  </si>
  <si>
    <t>Создание виртуальных концертных залов</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</si>
  <si>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</si>
  <si>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Реализация мероприятий государственной программы Российской Федерации "Доступная среда"</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</si>
  <si>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</si>
  <si>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"Точки роста" помещений муниципальных общеобразовательных организаций</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</si>
  <si>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</si>
  <si>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</si>
  <si>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</si>
  <si>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</si>
  <si>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Создание новых мест в общеобразовательных организациях</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</si>
  <si>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</si>
  <si>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Мероприятия по проведению оздоровительной кампании детей</t>
  </si>
  <si>
    <t>Осуществление отдельных полномочий в сфере образования</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</si>
  <si>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</si>
  <si>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</si>
  <si>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Благоустройство зданий и территорий муниципальных образовательных организаций моногородов</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</si>
  <si>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</si>
  <si>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Обеспечение комплексного развития сельских территорий</t>
  </si>
  <si>
    <t>Выравнивание бюджетной обеспеченности муниципальных районов (муниципальных округов, городских округов)</t>
  </si>
  <si>
    <t>Поддержка мер по обеспечению сбалансированности бюджетов муниципальных районов (муниципальных округов, городских округов)</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</si>
  <si>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</si>
  <si>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</si>
  <si>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</si>
  <si>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Выравнивание бюджетной обеспеченности поселений</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</si>
  <si>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</si>
  <si>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Развитие транспортной инфраструктуры на сельских территориях</t>
  </si>
  <si>
    <t>Развитие и совершенствование сети автомобильных дорог местного значения общего пользования</t>
  </si>
  <si>
    <t>Обеспечение сохранности автомобильных дорог местного значения и условий безопасности движения по ним</t>
  </si>
  <si>
    <t>Финансовое обеспечение дорожной деятельности в рамках реализации национального проекта "Безопасные и качественные автомобильные дороги"</t>
  </si>
  <si>
    <t>Финансовое обеспечение дорожной деятельности за счет средств резервного фонда Правительства Российской Федерации</t>
  </si>
  <si>
    <t>Стимулирование программ развития жилищного строительства субъектов Российской Федерации</t>
  </si>
  <si>
    <t>Стимулирование программ развития жилищного строительства субъектов Российской Федерации за счет средств резервного фонда Правительства Российской Федерации</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</si>
  <si>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</si>
  <si>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</si>
  <si>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</si>
  <si>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</si>
  <si>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Выплата единовременного пособия при всех формах устройства детей, лишенных родительского попечения, в семью</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</si>
  <si>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</si>
  <si>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</si>
  <si>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Отдельные мероприятия по развитию спорта</t>
  </si>
  <si>
    <t>Оснащение объектов спортивной инфраструктуры спортивно-технологическим оборудованием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</si>
  <si>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</si>
  <si>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Приобретение спортивного оборудования и инвентаря для приведения организаций спортивной подготовки в нормативное состояние</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</si>
  <si>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</si>
  <si>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Государственная поддержка малого и среднего предпринимательства в субъектах Российской Федерации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</si>
  <si>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</si>
  <si>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</si>
  <si>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Осуществление первичного воинского учета на территориях, где отсутствуют военные комиссариаты</t>
  </si>
  <si>
    <t>Сведения о фактических расходах на предоставление межбюджетных трансфертов бюджетам муниципальных образований из областного бюджета за 2020 год с детализацией по формам и целевому назначению межбюджетных трансфертов, в сравнении с первоначально утвержденными законом о бюджете значениями и с уточненными (с учетом внесенных изменений) значениями в целом</t>
  </si>
  <si>
    <t>в том числе:</t>
  </si>
  <si>
    <t>Первоначальный план на 2020 год
(закон 
от 13.12.2019 
№ 113-З)</t>
  </si>
  <si>
    <t>Уточненная роспись/план</t>
  </si>
  <si>
    <t>Процент исполнения к первоначаль
ному плану</t>
  </si>
  <si>
    <t>120F309502</t>
  </si>
  <si>
    <t>120F309602</t>
  </si>
  <si>
    <t>Организация и проведение регионального этапа всероссийского конкурса "Лучшая муниципальная практика" в Брянской области</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</si>
  <si>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государственной корпорации "Фонд содействия реформированию жилищно-коммунального хозяйства")</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</si>
  <si>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t>
  </si>
  <si>
    <t>07301R5760</t>
  </si>
  <si>
    <t>194F116160</t>
  </si>
  <si>
    <t>Социально-экономическое развитие приграничных муниципальных образований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</si>
</sst>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scheme val="minor"/>
    </font>
    <font>
      <sz val="10"/>
      <color rgb="FF000000"/>
      <name val="Arial"/>
    </font>
    <font>
      <sz val="11"/>
      <name val="Calibri"/>
      <family val="2"/>
      <scheme val="minor"/>
    </font>
    <font>
      <sz val="12"/>
      <color rgb="FF000000"/>
      <name val="Times New Roman"/>
      <family val="1"/>
      <charset val="204"/>
    </font>
    <font>
      <sz val="12"/>
      <name val="Times New Roman"/>
      <family val="1"/>
      <charset val="204"/>
    </font>
    <font>
      <b/>
      <sz val="12"/>
      <color rgb="FF000000"/>
      <name val="Times New Roman"/>
      <family val="1"/>
      <charset val="204"/>
    </font>
    <font>
      <b/>
      <sz val="15"/>
      <color rgb="FF000000"/>
      <name val="Times New Roman"/>
      <family val="1"/>
      <charset val="204"/>
    </font>
    <font>
      <sz val="12"/>
      <color rgb="FF000000"/>
      <name val="Times New Roman"/>
    </font>
    <font>
      <i/>
      <sz val="10"/>
      <color rgb="FF000000"/>
      <name val="Times New Roman"/>
      <family val="1"/>
      <charset val="204"/>
    </font>
  </fonts>
  <fills count="5">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s>
  <borders count="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9">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xf numFmtId="0" fontId="1" fillId="0" borderId="1">
      <alignment wrapText="1"/>
    </xf>
    <xf numFmtId="4" fontId="3" fillId="2" borderId="2">
      <alignment horizontal="right" vertical="top" shrinkToFit="1"/>
    </xf>
    <xf numFmtId="0" fontId="1" fillId="0" borderId="2">
      <alignment horizontal="center" vertical="center" wrapText="1"/>
    </xf>
    <xf numFmtId="0" fontId="3" fillId="0" borderId="2">
      <alignment vertical="top" wrapText="1"/>
    </xf>
  </cellStyleXfs>
  <cellXfs count="36">
    <xf numFmtId="0" fontId="0" fillId="0" borderId="0" xfId="0"/>
    <xf numFmtId="0" fontId="7" fillId="0" borderId="1" xfId="2" applyNumberFormat="1" applyFont="1" applyFill="1" applyProtection="1"/>
    <xf numFmtId="0" fontId="8" fillId="0" borderId="0" xfId="0" applyFont="1" applyFill="1" applyProtection="1">
      <protection locked="0"/>
    </xf>
    <xf numFmtId="0" fontId="7" fillId="0" borderId="2" xfId="7" applyNumberFormat="1" applyFont="1" applyFill="1" applyProtection="1">
      <alignment vertical="top" wrapText="1"/>
    </xf>
    <xf numFmtId="1" fontId="7" fillId="0" borderId="2" xfId="8" applyNumberFormat="1" applyFont="1" applyFill="1" applyProtection="1">
      <alignment horizontal="center" vertical="top" shrinkToFit="1"/>
    </xf>
    <xf numFmtId="4" fontId="7" fillId="0" borderId="2" xfId="9" applyNumberFormat="1" applyFont="1" applyFill="1" applyProtection="1">
      <alignment horizontal="right" vertical="top" shrinkToFit="1"/>
    </xf>
    <xf numFmtId="4" fontId="9" fillId="0" borderId="2" xfId="12" applyNumberFormat="1" applyFont="1" applyFill="1" applyAlignment="1" applyProtection="1">
      <alignment horizontal="right" vertical="center" shrinkToFit="1"/>
    </xf>
    <xf numFmtId="164" fontId="7" fillId="0" borderId="2" xfId="9" applyNumberFormat="1" applyFont="1" applyFill="1" applyProtection="1">
      <alignment horizontal="right" vertical="top" shrinkToFit="1"/>
    </xf>
    <xf numFmtId="164" fontId="9" fillId="0" borderId="2" xfId="9" applyNumberFormat="1" applyFont="1" applyFill="1" applyAlignment="1" applyProtection="1">
      <alignment horizontal="right" vertical="center" shrinkToFit="1"/>
    </xf>
    <xf numFmtId="49" fontId="7" fillId="0" borderId="2" xfId="8" applyNumberFormat="1" applyFont="1" applyFill="1" applyProtection="1">
      <alignment horizontal="center" vertical="top" shrinkToFit="1"/>
    </xf>
    <xf numFmtId="0" fontId="11" fillId="0" borderId="2" xfId="0" applyFont="1" applyFill="1" applyBorder="1" applyAlignment="1">
      <alignment horizontal="left" vertical="center" wrapText="1"/>
    </xf>
    <xf numFmtId="1" fontId="7" fillId="0" borderId="2" xfId="8" quotePrefix="1" applyNumberFormat="1" applyFont="1" applyFill="1" applyProtection="1">
      <alignment horizontal="center" vertical="top" shrinkToFit="1"/>
    </xf>
    <xf numFmtId="0" fontId="7" fillId="0" borderId="4" xfId="0" applyFont="1" applyFill="1" applyBorder="1" applyAlignment="1">
      <alignment horizontal="center" vertical="center" wrapText="1"/>
    </xf>
    <xf numFmtId="0" fontId="7" fillId="0" borderId="4" xfId="25" applyNumberFormat="1" applyFont="1" applyFill="1" applyBorder="1" applyAlignment="1" applyProtection="1">
      <alignment horizontal="center" vertical="center" wrapText="1"/>
    </xf>
    <xf numFmtId="0" fontId="7" fillId="0" borderId="4" xfId="6" applyNumberFormat="1" applyFont="1" applyBorder="1" applyProtection="1">
      <alignment horizontal="center" vertical="center" wrapText="1"/>
    </xf>
    <xf numFmtId="0" fontId="7" fillId="0" borderId="4" xfId="6" applyFont="1" applyBorder="1">
      <alignment horizontal="center" vertical="center" wrapText="1"/>
    </xf>
    <xf numFmtId="0" fontId="7" fillId="0" borderId="1" xfId="1" applyNumberFormat="1" applyFont="1" applyFill="1" applyProtection="1">
      <alignment wrapText="1"/>
    </xf>
    <xf numFmtId="0" fontId="7" fillId="0" borderId="1" xfId="1" applyFont="1" applyFill="1">
      <alignment wrapText="1"/>
    </xf>
    <xf numFmtId="0" fontId="10" fillId="0" borderId="1" xfId="3" applyNumberFormat="1" applyFont="1" applyFill="1" applyAlignment="1" applyProtection="1">
      <alignment horizontal="center" vertical="center" wrapText="1"/>
    </xf>
    <xf numFmtId="0" fontId="10" fillId="0" borderId="1" xfId="3" applyFont="1" applyFill="1" applyAlignment="1">
      <alignment horizontal="center" vertical="center" wrapText="1"/>
    </xf>
    <xf numFmtId="0" fontId="7" fillId="0" borderId="3" xfId="5" applyNumberFormat="1" applyFont="1" applyFill="1" applyBorder="1" applyAlignment="1" applyProtection="1">
      <alignment horizontal="right" vertical="center"/>
    </xf>
    <xf numFmtId="0" fontId="7" fillId="0" borderId="3" xfId="5" applyFont="1" applyFill="1" applyBorder="1" applyAlignment="1">
      <alignment horizontal="right" vertical="center"/>
    </xf>
    <xf numFmtId="0" fontId="9" fillId="0" borderId="2" xfId="11" applyNumberFormat="1" applyFont="1" applyFill="1" applyAlignment="1" applyProtection="1">
      <alignment horizontal="left" vertical="center"/>
    </xf>
    <xf numFmtId="0" fontId="9" fillId="0" borderId="2" xfId="11" applyFont="1" applyFill="1" applyAlignment="1">
      <alignment horizontal="left" vertical="center"/>
    </xf>
    <xf numFmtId="0" fontId="12" fillId="0" borderId="5" xfId="7" applyNumberFormat="1" applyFont="1" applyFill="1" applyBorder="1" applyAlignment="1" applyProtection="1">
      <alignment horizontal="left"/>
    </xf>
    <xf numFmtId="0" fontId="12" fillId="0" borderId="6" xfId="7" applyNumberFormat="1" applyFont="1" applyFill="1" applyBorder="1" applyAlignment="1" applyProtection="1">
      <alignment horizontal="left"/>
    </xf>
    <xf numFmtId="0" fontId="12" fillId="0" borderId="7" xfId="7" applyNumberFormat="1" applyFont="1" applyFill="1" applyBorder="1" applyAlignment="1" applyProtection="1">
      <alignment horizontal="left"/>
    </xf>
    <xf numFmtId="4" fontId="7" fillId="0" borderId="4" xfId="26" applyNumberFormat="1" applyFont="1" applyFill="1" applyBorder="1" applyProtection="1">
      <alignment horizontal="right" vertical="top" shrinkToFit="1"/>
    </xf>
    <xf numFmtId="164" fontId="9" fillId="0" borderId="4" xfId="26" applyNumberFormat="1" applyFont="1" applyFill="1" applyBorder="1" applyAlignment="1" applyProtection="1">
      <alignment horizontal="right" vertical="center" shrinkToFit="1"/>
    </xf>
    <xf numFmtId="0" fontId="7" fillId="0" borderId="5" xfId="7" applyNumberFormat="1" applyFont="1" applyFill="1" applyBorder="1" applyAlignment="1" applyProtection="1">
      <alignment horizontal="left" indent="9"/>
    </xf>
    <xf numFmtId="0" fontId="7" fillId="0" borderId="6" xfId="7" applyNumberFormat="1" applyFont="1" applyFill="1" applyBorder="1" applyAlignment="1" applyProtection="1">
      <alignment horizontal="left" indent="9"/>
    </xf>
    <xf numFmtId="0" fontId="7" fillId="0" borderId="7" xfId="7" applyNumberFormat="1" applyFont="1" applyFill="1" applyBorder="1" applyAlignment="1" applyProtection="1">
      <alignment horizontal="left" indent="9"/>
    </xf>
    <xf numFmtId="164" fontId="7" fillId="0" borderId="4" xfId="26" applyNumberFormat="1" applyFont="1" applyFill="1" applyBorder="1" applyAlignment="1" applyProtection="1">
      <alignment horizontal="right" vertical="center" shrinkToFit="1"/>
    </xf>
    <xf numFmtId="0" fontId="7" fillId="0" borderId="4" xfId="25" applyFont="1" applyFill="1" applyBorder="1" applyAlignment="1" applyProtection="1">
      <alignment horizontal="center" vertical="center" wrapText="1"/>
      <protection locked="0"/>
    </xf>
    <xf numFmtId="0" fontId="7" fillId="0" borderId="2" xfId="27" applyNumberFormat="1" applyFont="1" applyFill="1" applyProtection="1">
      <alignment horizontal="center" vertical="center" wrapText="1"/>
    </xf>
    <xf numFmtId="0" fontId="7" fillId="0" borderId="2" xfId="27" applyFont="1" applyFill="1" applyProtection="1">
      <alignment horizontal="center" vertical="center" wrapText="1"/>
      <protection locked="0"/>
    </xf>
  </cellXfs>
  <cellStyles count="29">
    <cellStyle name="br" xfId="17"/>
    <cellStyle name="col" xfId="16"/>
    <cellStyle name="style0" xfId="18"/>
    <cellStyle name="td" xfId="19"/>
    <cellStyle name="tr" xfId="15"/>
    <cellStyle name="xl21" xfId="20"/>
    <cellStyle name="xl22" xfId="6"/>
    <cellStyle name="xl23" xfId="21"/>
    <cellStyle name="xl24" xfId="2"/>
    <cellStyle name="xl25" xfId="8"/>
    <cellStyle name="xl26" xfId="11"/>
    <cellStyle name="xl27" xfId="22"/>
    <cellStyle name="xl28" xfId="12"/>
    <cellStyle name="xl29" xfId="1"/>
    <cellStyle name="xl30" xfId="14"/>
    <cellStyle name="xl31" xfId="23"/>
    <cellStyle name="xl32" xfId="13"/>
    <cellStyle name="xl33" xfId="3"/>
    <cellStyle name="xl34" xfId="4"/>
    <cellStyle name="xl35" xfId="5"/>
    <cellStyle name="xl36" xfId="24"/>
    <cellStyle name="xl37" xfId="7"/>
    <cellStyle name="xl38" xfId="9"/>
    <cellStyle name="xl39" xfId="10"/>
    <cellStyle name="xl42" xfId="25"/>
    <cellStyle name="xl52" xfId="27"/>
    <cellStyle name="xl61" xfId="28"/>
    <cellStyle name="xl64" xfId="26"/>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9"/>
  <sheetViews>
    <sheetView showGridLines="0" tabSelected="1" view="pageBreakPreview" topLeftCell="A95" zoomScaleNormal="100" zoomScaleSheetLayoutView="100" workbookViewId="0">
      <selection activeCell="H106" sqref="H106"/>
    </sheetView>
  </sheetViews>
  <sheetFormatPr defaultColWidth="8.88671875" defaultRowHeight="15.6" outlineLevelRow="3" x14ac:dyDescent="0.3"/>
  <cols>
    <col min="1" max="1" width="40.44140625" style="2" customWidth="1"/>
    <col min="2" max="2" width="6" style="2" customWidth="1"/>
    <col min="3" max="4" width="4.109375" style="2" customWidth="1"/>
    <col min="5" max="5" width="13.44140625" style="2" customWidth="1"/>
    <col min="6" max="6" width="4.6640625" style="2" customWidth="1"/>
    <col min="7" max="8" width="18.33203125" style="2" customWidth="1"/>
    <col min="9" max="9" width="19.109375" style="2" customWidth="1"/>
    <col min="10" max="10" width="14.33203125" style="2" customWidth="1"/>
    <col min="11" max="11" width="8.88671875" style="2" customWidth="1"/>
    <col min="12" max="16384" width="8.88671875" style="2"/>
  </cols>
  <sheetData>
    <row r="1" spans="1:11" ht="4.95" customHeight="1" x14ac:dyDescent="0.3">
      <c r="A1" s="16"/>
      <c r="B1" s="17"/>
      <c r="C1" s="17"/>
      <c r="D1" s="17"/>
      <c r="E1" s="17"/>
      <c r="F1" s="17"/>
      <c r="G1" s="17"/>
      <c r="H1" s="17"/>
      <c r="I1" s="1"/>
      <c r="J1" s="1"/>
      <c r="K1" s="1"/>
    </row>
    <row r="2" spans="1:11" ht="79.8" customHeight="1" x14ac:dyDescent="0.3">
      <c r="A2" s="18" t="s">
        <v>195</v>
      </c>
      <c r="B2" s="19"/>
      <c r="C2" s="19"/>
      <c r="D2" s="19"/>
      <c r="E2" s="19"/>
      <c r="F2" s="19"/>
      <c r="G2" s="19"/>
      <c r="H2" s="19"/>
      <c r="I2" s="19"/>
      <c r="J2" s="19"/>
      <c r="K2" s="1"/>
    </row>
    <row r="3" spans="1:11" x14ac:dyDescent="0.3">
      <c r="A3" s="20" t="s">
        <v>96</v>
      </c>
      <c r="B3" s="21"/>
      <c r="C3" s="21"/>
      <c r="D3" s="21"/>
      <c r="E3" s="21"/>
      <c r="F3" s="21"/>
      <c r="G3" s="21"/>
      <c r="H3" s="21"/>
      <c r="I3" s="21"/>
      <c r="J3" s="21"/>
      <c r="K3" s="1"/>
    </row>
    <row r="4" spans="1:11" ht="63.6" customHeight="1" x14ac:dyDescent="0.3">
      <c r="A4" s="14" t="s">
        <v>97</v>
      </c>
      <c r="B4" s="12" t="s">
        <v>98</v>
      </c>
      <c r="C4" s="12" t="s">
        <v>99</v>
      </c>
      <c r="D4" s="12" t="s">
        <v>100</v>
      </c>
      <c r="E4" s="12" t="s">
        <v>101</v>
      </c>
      <c r="F4" s="12" t="s">
        <v>102</v>
      </c>
      <c r="G4" s="13" t="s">
        <v>197</v>
      </c>
      <c r="H4" s="13" t="s">
        <v>198</v>
      </c>
      <c r="I4" s="12" t="s">
        <v>103</v>
      </c>
      <c r="J4" s="34" t="s">
        <v>199</v>
      </c>
      <c r="K4" s="1"/>
    </row>
    <row r="5" spans="1:11" ht="67.2" customHeight="1" x14ac:dyDescent="0.3">
      <c r="A5" s="15"/>
      <c r="B5" s="12" t="s">
        <v>0</v>
      </c>
      <c r="C5" s="12" t="s">
        <v>0</v>
      </c>
      <c r="D5" s="12" t="s">
        <v>0</v>
      </c>
      <c r="E5" s="12" t="s">
        <v>0</v>
      </c>
      <c r="F5" s="12" t="s">
        <v>0</v>
      </c>
      <c r="G5" s="33"/>
      <c r="H5" s="33"/>
      <c r="I5" s="12"/>
      <c r="J5" s="35"/>
      <c r="K5" s="1"/>
    </row>
    <row r="6" spans="1:11" ht="175.8" customHeight="1" outlineLevel="3" x14ac:dyDescent="0.3">
      <c r="A6" s="3" t="s">
        <v>125</v>
      </c>
      <c r="B6" s="4" t="s">
        <v>2</v>
      </c>
      <c r="C6" s="9" t="s">
        <v>107</v>
      </c>
      <c r="D6" s="9" t="s">
        <v>111</v>
      </c>
      <c r="E6" s="11" t="s">
        <v>3</v>
      </c>
      <c r="F6" s="4">
        <v>530</v>
      </c>
      <c r="G6" s="5">
        <v>5187754.42</v>
      </c>
      <c r="H6" s="5">
        <v>5546490.29</v>
      </c>
      <c r="I6" s="5">
        <v>5037967.09</v>
      </c>
      <c r="J6" s="7">
        <f>I6/G6*100</f>
        <v>97.112675005922881</v>
      </c>
      <c r="K6" s="1"/>
    </row>
    <row r="7" spans="1:11" ht="62.4" outlineLevel="3" x14ac:dyDescent="0.3">
      <c r="A7" s="3" t="s">
        <v>126</v>
      </c>
      <c r="B7" s="4" t="s">
        <v>4</v>
      </c>
      <c r="C7" s="9" t="s">
        <v>107</v>
      </c>
      <c r="D7" s="9" t="s">
        <v>112</v>
      </c>
      <c r="E7" s="11" t="s">
        <v>5</v>
      </c>
      <c r="F7" s="4">
        <v>521</v>
      </c>
      <c r="G7" s="5">
        <v>15347900</v>
      </c>
      <c r="H7" s="5">
        <v>14503765.449999999</v>
      </c>
      <c r="I7" s="5">
        <v>0</v>
      </c>
      <c r="J7" s="7">
        <f t="shared" ref="J7:J70" si="0">I7/G7*100</f>
        <v>0</v>
      </c>
      <c r="K7" s="1"/>
    </row>
    <row r="8" spans="1:11" ht="78" outlineLevel="3" x14ac:dyDescent="0.3">
      <c r="A8" s="3" t="s">
        <v>127</v>
      </c>
      <c r="B8" s="4" t="s">
        <v>4</v>
      </c>
      <c r="C8" s="9" t="s">
        <v>107</v>
      </c>
      <c r="D8" s="9" t="s">
        <v>112</v>
      </c>
      <c r="E8" s="11" t="s">
        <v>6</v>
      </c>
      <c r="F8" s="4">
        <v>521</v>
      </c>
      <c r="G8" s="5">
        <v>8950544</v>
      </c>
      <c r="H8" s="5">
        <v>8950544</v>
      </c>
      <c r="I8" s="5">
        <v>8950544</v>
      </c>
      <c r="J8" s="7">
        <f t="shared" si="0"/>
        <v>100</v>
      </c>
      <c r="K8" s="1"/>
    </row>
    <row r="9" spans="1:11" outlineLevel="3" x14ac:dyDescent="0.3">
      <c r="A9" s="3" t="s">
        <v>128</v>
      </c>
      <c r="B9" s="4" t="s">
        <v>4</v>
      </c>
      <c r="C9" s="9" t="s">
        <v>112</v>
      </c>
      <c r="D9" s="9" t="s">
        <v>111</v>
      </c>
      <c r="E9" s="11" t="s">
        <v>7</v>
      </c>
      <c r="F9" s="4">
        <v>522</v>
      </c>
      <c r="G9" s="5">
        <v>11800000</v>
      </c>
      <c r="H9" s="5">
        <v>12243885.25</v>
      </c>
      <c r="I9" s="5">
        <v>12242975.029999999</v>
      </c>
      <c r="J9" s="7">
        <f t="shared" si="0"/>
        <v>103.7540256779661</v>
      </c>
      <c r="K9" s="1"/>
    </row>
    <row r="10" spans="1:11" ht="62.4" outlineLevel="3" x14ac:dyDescent="0.3">
      <c r="A10" s="3" t="s">
        <v>131</v>
      </c>
      <c r="B10" s="4" t="s">
        <v>8</v>
      </c>
      <c r="C10" s="9" t="s">
        <v>111</v>
      </c>
      <c r="D10" s="9" t="s">
        <v>105</v>
      </c>
      <c r="E10" s="11" t="s">
        <v>11</v>
      </c>
      <c r="F10" s="4">
        <v>521</v>
      </c>
      <c r="G10" s="5">
        <v>9517100</v>
      </c>
      <c r="H10" s="5">
        <v>9517100</v>
      </c>
      <c r="I10" s="5">
        <v>9513970.4900000002</v>
      </c>
      <c r="J10" s="7">
        <f t="shared" si="0"/>
        <v>99.967116978911648</v>
      </c>
      <c r="K10" s="1"/>
    </row>
    <row r="11" spans="1:11" ht="93.6" outlineLevel="3" x14ac:dyDescent="0.3">
      <c r="A11" s="3" t="s">
        <v>132</v>
      </c>
      <c r="B11" s="4" t="s">
        <v>8</v>
      </c>
      <c r="C11" s="9" t="s">
        <v>111</v>
      </c>
      <c r="D11" s="9" t="s">
        <v>105</v>
      </c>
      <c r="E11" s="11" t="s">
        <v>12</v>
      </c>
      <c r="F11" s="4">
        <v>521</v>
      </c>
      <c r="G11" s="5">
        <v>0</v>
      </c>
      <c r="H11" s="5">
        <v>906738</v>
      </c>
      <c r="I11" s="5">
        <v>906737.02</v>
      </c>
      <c r="J11" s="7"/>
      <c r="K11" s="1"/>
    </row>
    <row r="12" spans="1:11" ht="160.19999999999999" customHeight="1" outlineLevel="3" x14ac:dyDescent="0.3">
      <c r="A12" s="3" t="s">
        <v>129</v>
      </c>
      <c r="B12" s="4" t="s">
        <v>8</v>
      </c>
      <c r="C12" s="9" t="s">
        <v>116</v>
      </c>
      <c r="D12" s="9" t="s">
        <v>106</v>
      </c>
      <c r="E12" s="11" t="s">
        <v>9</v>
      </c>
      <c r="F12" s="4">
        <v>512</v>
      </c>
      <c r="G12" s="5">
        <v>3000000</v>
      </c>
      <c r="H12" s="5">
        <v>3000000</v>
      </c>
      <c r="I12" s="5">
        <v>3000000</v>
      </c>
      <c r="J12" s="7">
        <f t="shared" si="0"/>
        <v>100</v>
      </c>
      <c r="K12" s="1"/>
    </row>
    <row r="13" spans="1:11" ht="62.4" outlineLevel="3" x14ac:dyDescent="0.3">
      <c r="A13" s="10" t="s">
        <v>202</v>
      </c>
      <c r="B13" s="4" t="s">
        <v>8</v>
      </c>
      <c r="C13" s="9" t="s">
        <v>116</v>
      </c>
      <c r="D13" s="9" t="s">
        <v>106</v>
      </c>
      <c r="E13" s="11">
        <v>1101213250</v>
      </c>
      <c r="F13" s="4">
        <v>512</v>
      </c>
      <c r="G13" s="5">
        <v>1000000</v>
      </c>
      <c r="H13" s="5">
        <v>0</v>
      </c>
      <c r="I13" s="5">
        <v>0</v>
      </c>
      <c r="J13" s="7">
        <f t="shared" si="0"/>
        <v>0</v>
      </c>
      <c r="K13" s="1"/>
    </row>
    <row r="14" spans="1:11" ht="140.4" outlineLevel="3" x14ac:dyDescent="0.3">
      <c r="A14" s="3" t="s">
        <v>130</v>
      </c>
      <c r="B14" s="4" t="s">
        <v>8</v>
      </c>
      <c r="C14" s="9" t="s">
        <v>116</v>
      </c>
      <c r="D14" s="9" t="s">
        <v>106</v>
      </c>
      <c r="E14" s="11" t="s">
        <v>10</v>
      </c>
      <c r="F14" s="4">
        <v>512</v>
      </c>
      <c r="G14" s="5">
        <v>0</v>
      </c>
      <c r="H14" s="5">
        <v>5587180</v>
      </c>
      <c r="I14" s="5">
        <v>5587180</v>
      </c>
      <c r="J14" s="7"/>
      <c r="K14" s="1"/>
    </row>
    <row r="15" spans="1:11" ht="93.6" outlineLevel="3" x14ac:dyDescent="0.3">
      <c r="A15" s="3" t="s">
        <v>133</v>
      </c>
      <c r="B15" s="4" t="s">
        <v>8</v>
      </c>
      <c r="C15" s="9" t="s">
        <v>116</v>
      </c>
      <c r="D15" s="9" t="s">
        <v>105</v>
      </c>
      <c r="E15" s="11" t="s">
        <v>13</v>
      </c>
      <c r="F15" s="4">
        <v>540</v>
      </c>
      <c r="G15" s="5">
        <v>0</v>
      </c>
      <c r="H15" s="5">
        <v>300000000</v>
      </c>
      <c r="I15" s="5">
        <v>296887590.00999999</v>
      </c>
      <c r="J15" s="7"/>
      <c r="K15" s="1"/>
    </row>
    <row r="16" spans="1:11" ht="31.2" outlineLevel="3" x14ac:dyDescent="0.3">
      <c r="A16" s="3" t="s">
        <v>134</v>
      </c>
      <c r="B16" s="4" t="s">
        <v>8</v>
      </c>
      <c r="C16" s="9" t="s">
        <v>116</v>
      </c>
      <c r="D16" s="9" t="s">
        <v>105</v>
      </c>
      <c r="E16" s="11" t="s">
        <v>14</v>
      </c>
      <c r="F16" s="4">
        <v>521</v>
      </c>
      <c r="G16" s="5">
        <v>100000000</v>
      </c>
      <c r="H16" s="5">
        <v>99900306</v>
      </c>
      <c r="I16" s="5">
        <v>95548672.189999998</v>
      </c>
      <c r="J16" s="7">
        <f t="shared" si="0"/>
        <v>95.548672189999991</v>
      </c>
      <c r="K16" s="1"/>
    </row>
    <row r="17" spans="1:11" ht="156" outlineLevel="3" x14ac:dyDescent="0.3">
      <c r="A17" s="10" t="s">
        <v>203</v>
      </c>
      <c r="B17" s="4" t="s">
        <v>15</v>
      </c>
      <c r="C17" s="9" t="s">
        <v>111</v>
      </c>
      <c r="D17" s="9" t="s">
        <v>104</v>
      </c>
      <c r="E17" s="11" t="s">
        <v>200</v>
      </c>
      <c r="F17" s="4">
        <v>523</v>
      </c>
      <c r="G17" s="5">
        <v>73038287.590000004</v>
      </c>
      <c r="H17" s="5">
        <v>0</v>
      </c>
      <c r="I17" s="5">
        <v>0</v>
      </c>
      <c r="J17" s="7">
        <f t="shared" si="0"/>
        <v>0</v>
      </c>
      <c r="K17" s="1"/>
    </row>
    <row r="18" spans="1:11" ht="124.8" outlineLevel="3" x14ac:dyDescent="0.3">
      <c r="A18" s="10" t="s">
        <v>204</v>
      </c>
      <c r="B18" s="4" t="s">
        <v>15</v>
      </c>
      <c r="C18" s="9" t="s">
        <v>111</v>
      </c>
      <c r="D18" s="9" t="s">
        <v>104</v>
      </c>
      <c r="E18" s="11" t="s">
        <v>201</v>
      </c>
      <c r="F18" s="4">
        <v>523</v>
      </c>
      <c r="G18" s="5">
        <v>737760.48</v>
      </c>
      <c r="H18" s="5">
        <v>0</v>
      </c>
      <c r="I18" s="5">
        <v>0</v>
      </c>
      <c r="J18" s="7">
        <f t="shared" si="0"/>
        <v>0</v>
      </c>
      <c r="K18" s="1"/>
    </row>
    <row r="19" spans="1:11" ht="93.6" outlineLevel="3" x14ac:dyDescent="0.3">
      <c r="A19" s="3" t="s">
        <v>135</v>
      </c>
      <c r="B19" s="4" t="s">
        <v>15</v>
      </c>
      <c r="C19" s="9" t="s">
        <v>111</v>
      </c>
      <c r="D19" s="9" t="s">
        <v>104</v>
      </c>
      <c r="E19" s="11" t="s">
        <v>16</v>
      </c>
      <c r="F19" s="4">
        <v>523</v>
      </c>
      <c r="G19" s="5">
        <v>0</v>
      </c>
      <c r="H19" s="5">
        <v>185579429.33000001</v>
      </c>
      <c r="I19" s="5">
        <v>45238536.009999998</v>
      </c>
      <c r="J19" s="7"/>
      <c r="K19" s="1"/>
    </row>
    <row r="20" spans="1:11" ht="62.4" outlineLevel="3" x14ac:dyDescent="0.3">
      <c r="A20" s="3" t="s">
        <v>136</v>
      </c>
      <c r="B20" s="4" t="s">
        <v>15</v>
      </c>
      <c r="C20" s="9" t="s">
        <v>111</v>
      </c>
      <c r="D20" s="9" t="s">
        <v>104</v>
      </c>
      <c r="E20" s="11" t="s">
        <v>17</v>
      </c>
      <c r="F20" s="4">
        <v>523</v>
      </c>
      <c r="G20" s="5">
        <v>0</v>
      </c>
      <c r="H20" s="5">
        <v>1874539.95</v>
      </c>
      <c r="I20" s="5">
        <v>456951.52</v>
      </c>
      <c r="J20" s="7"/>
      <c r="K20" s="1"/>
    </row>
    <row r="21" spans="1:11" ht="31.2" outlineLevel="3" x14ac:dyDescent="0.3">
      <c r="A21" s="3" t="s">
        <v>137</v>
      </c>
      <c r="B21" s="4" t="s">
        <v>15</v>
      </c>
      <c r="C21" s="9" t="s">
        <v>111</v>
      </c>
      <c r="D21" s="9" t="s">
        <v>106</v>
      </c>
      <c r="E21" s="11" t="s">
        <v>18</v>
      </c>
      <c r="F21" s="4">
        <v>521</v>
      </c>
      <c r="G21" s="5">
        <v>12000000</v>
      </c>
      <c r="H21" s="5">
        <v>12510698.34</v>
      </c>
      <c r="I21" s="5">
        <v>12442419.050000001</v>
      </c>
      <c r="J21" s="7">
        <f t="shared" si="0"/>
        <v>103.68682541666668</v>
      </c>
      <c r="K21" s="1"/>
    </row>
    <row r="22" spans="1:11" ht="46.8" outlineLevel="3" x14ac:dyDescent="0.3">
      <c r="A22" s="10" t="s">
        <v>138</v>
      </c>
      <c r="B22" s="4" t="s">
        <v>15</v>
      </c>
      <c r="C22" s="9" t="s">
        <v>111</v>
      </c>
      <c r="D22" s="9" t="s">
        <v>106</v>
      </c>
      <c r="E22" s="11">
        <v>1214111270</v>
      </c>
      <c r="F22" s="4">
        <v>522</v>
      </c>
      <c r="G22" s="5">
        <v>30000000</v>
      </c>
      <c r="H22" s="5">
        <v>0</v>
      </c>
      <c r="I22" s="5">
        <v>0</v>
      </c>
      <c r="J22" s="7">
        <f t="shared" si="0"/>
        <v>0</v>
      </c>
      <c r="K22" s="1"/>
    </row>
    <row r="23" spans="1:11" ht="46.8" outlineLevel="3" x14ac:dyDescent="0.3">
      <c r="A23" s="3" t="s">
        <v>138</v>
      </c>
      <c r="B23" s="4" t="s">
        <v>15</v>
      </c>
      <c r="C23" s="9" t="s">
        <v>111</v>
      </c>
      <c r="D23" s="9" t="s">
        <v>106</v>
      </c>
      <c r="E23" s="11" t="s">
        <v>19</v>
      </c>
      <c r="F23" s="4">
        <v>522</v>
      </c>
      <c r="G23" s="5">
        <v>150000000</v>
      </c>
      <c r="H23" s="5">
        <v>55085062.689999998</v>
      </c>
      <c r="I23" s="5">
        <v>51362418.57</v>
      </c>
      <c r="J23" s="7">
        <f t="shared" si="0"/>
        <v>34.241612379999999</v>
      </c>
      <c r="K23" s="1"/>
    </row>
    <row r="24" spans="1:11" ht="31.2" outlineLevel="3" x14ac:dyDescent="0.3">
      <c r="A24" s="3" t="s">
        <v>139</v>
      </c>
      <c r="B24" s="4" t="s">
        <v>15</v>
      </c>
      <c r="C24" s="9" t="s">
        <v>111</v>
      </c>
      <c r="D24" s="9" t="s">
        <v>105</v>
      </c>
      <c r="E24" s="11" t="s">
        <v>20</v>
      </c>
      <c r="F24" s="4">
        <v>523</v>
      </c>
      <c r="G24" s="5">
        <v>346358690</v>
      </c>
      <c r="H24" s="5">
        <v>346250081.11000001</v>
      </c>
      <c r="I24" s="5">
        <v>346250081.11000001</v>
      </c>
      <c r="J24" s="7">
        <f t="shared" si="0"/>
        <v>99.968642654815454</v>
      </c>
      <c r="K24" s="1"/>
    </row>
    <row r="25" spans="1:11" ht="46.8" outlineLevel="3" x14ac:dyDescent="0.3">
      <c r="A25" s="3" t="s">
        <v>138</v>
      </c>
      <c r="B25" s="4" t="s">
        <v>15</v>
      </c>
      <c r="C25" s="9" t="s">
        <v>111</v>
      </c>
      <c r="D25" s="9" t="s">
        <v>111</v>
      </c>
      <c r="E25" s="11" t="s">
        <v>21</v>
      </c>
      <c r="F25" s="4">
        <v>522</v>
      </c>
      <c r="G25" s="5">
        <v>0</v>
      </c>
      <c r="H25" s="5">
        <v>20364448.969999999</v>
      </c>
      <c r="I25" s="5">
        <v>20364448.969999999</v>
      </c>
      <c r="J25" s="7"/>
      <c r="K25" s="1"/>
    </row>
    <row r="26" spans="1:11" ht="46.8" outlineLevel="3" x14ac:dyDescent="0.3">
      <c r="A26" s="3" t="s">
        <v>140</v>
      </c>
      <c r="B26" s="4" t="s">
        <v>15</v>
      </c>
      <c r="C26" s="9" t="s">
        <v>111</v>
      </c>
      <c r="D26" s="9" t="s">
        <v>111</v>
      </c>
      <c r="E26" s="11" t="s">
        <v>22</v>
      </c>
      <c r="F26" s="4">
        <v>522</v>
      </c>
      <c r="G26" s="5">
        <v>8205152</v>
      </c>
      <c r="H26" s="5">
        <v>21408283</v>
      </c>
      <c r="I26" s="5">
        <v>19720352.710000001</v>
      </c>
      <c r="J26" s="7">
        <f t="shared" si="0"/>
        <v>240.34110166393017</v>
      </c>
      <c r="K26" s="1"/>
    </row>
    <row r="27" spans="1:11" ht="46.8" outlineLevel="3" x14ac:dyDescent="0.3">
      <c r="A27" s="3" t="s">
        <v>141</v>
      </c>
      <c r="B27" s="4" t="s">
        <v>23</v>
      </c>
      <c r="C27" s="9" t="s">
        <v>110</v>
      </c>
      <c r="D27" s="9" t="s">
        <v>105</v>
      </c>
      <c r="E27" s="11" t="s">
        <v>24</v>
      </c>
      <c r="F27" s="4">
        <v>540</v>
      </c>
      <c r="G27" s="5">
        <v>150000</v>
      </c>
      <c r="H27" s="5">
        <v>150000</v>
      </c>
      <c r="I27" s="5">
        <v>150000</v>
      </c>
      <c r="J27" s="7">
        <f t="shared" si="0"/>
        <v>100</v>
      </c>
      <c r="K27" s="1"/>
    </row>
    <row r="28" spans="1:11" ht="46.8" outlineLevel="3" x14ac:dyDescent="0.3">
      <c r="A28" s="3" t="s">
        <v>142</v>
      </c>
      <c r="B28" s="4" t="s">
        <v>23</v>
      </c>
      <c r="C28" s="9" t="s">
        <v>110</v>
      </c>
      <c r="D28" s="9" t="s">
        <v>105</v>
      </c>
      <c r="E28" s="11" t="s">
        <v>25</v>
      </c>
      <c r="F28" s="4">
        <v>521</v>
      </c>
      <c r="G28" s="5"/>
      <c r="H28" s="5">
        <v>69207772.829999998</v>
      </c>
      <c r="I28" s="5">
        <v>67782166.799999997</v>
      </c>
      <c r="J28" s="7"/>
      <c r="K28" s="1"/>
    </row>
    <row r="29" spans="1:11" ht="31.2" outlineLevel="3" x14ac:dyDescent="0.3">
      <c r="A29" s="10" t="s">
        <v>123</v>
      </c>
      <c r="B29" s="4" t="s">
        <v>23</v>
      </c>
      <c r="C29" s="9" t="s">
        <v>110</v>
      </c>
      <c r="D29" s="9" t="s">
        <v>114</v>
      </c>
      <c r="E29" s="11">
        <v>1501311310</v>
      </c>
      <c r="F29" s="4">
        <v>521</v>
      </c>
      <c r="G29" s="5">
        <v>511404</v>
      </c>
      <c r="H29" s="5">
        <v>0</v>
      </c>
      <c r="I29" s="5">
        <v>0</v>
      </c>
      <c r="J29" s="7">
        <f t="shared" si="0"/>
        <v>0</v>
      </c>
      <c r="K29" s="1"/>
    </row>
    <row r="30" spans="1:11" ht="78" outlineLevel="3" x14ac:dyDescent="0.3">
      <c r="A30" s="3" t="s">
        <v>143</v>
      </c>
      <c r="B30" s="4" t="s">
        <v>23</v>
      </c>
      <c r="C30" s="9" t="s">
        <v>109</v>
      </c>
      <c r="D30" s="9" t="s">
        <v>104</v>
      </c>
      <c r="E30" s="11" t="s">
        <v>26</v>
      </c>
      <c r="F30" s="4">
        <v>521</v>
      </c>
      <c r="G30" s="5">
        <v>0</v>
      </c>
      <c r="H30" s="5">
        <v>33702500</v>
      </c>
      <c r="I30" s="5">
        <v>33699499.009999998</v>
      </c>
      <c r="J30" s="7"/>
      <c r="K30" s="1"/>
    </row>
    <row r="31" spans="1:11" ht="46.8" outlineLevel="3" x14ac:dyDescent="0.3">
      <c r="A31" s="3" t="s">
        <v>138</v>
      </c>
      <c r="B31" s="4" t="s">
        <v>23</v>
      </c>
      <c r="C31" s="9" t="s">
        <v>109</v>
      </c>
      <c r="D31" s="9" t="s">
        <v>104</v>
      </c>
      <c r="E31" s="11" t="s">
        <v>27</v>
      </c>
      <c r="F31" s="4">
        <v>522</v>
      </c>
      <c r="G31" s="5">
        <v>0</v>
      </c>
      <c r="H31" s="5">
        <v>29362248</v>
      </c>
      <c r="I31" s="5">
        <v>29362248</v>
      </c>
      <c r="J31" s="7"/>
      <c r="K31" s="1"/>
    </row>
    <row r="32" spans="1:11" ht="62.4" outlineLevel="3" x14ac:dyDescent="0.3">
      <c r="A32" s="3" t="s">
        <v>144</v>
      </c>
      <c r="B32" s="4" t="s">
        <v>23</v>
      </c>
      <c r="C32" s="9" t="s">
        <v>109</v>
      </c>
      <c r="D32" s="9" t="s">
        <v>104</v>
      </c>
      <c r="E32" s="11" t="s">
        <v>28</v>
      </c>
      <c r="F32" s="4">
        <v>521</v>
      </c>
      <c r="G32" s="5">
        <v>34589348</v>
      </c>
      <c r="H32" s="5">
        <v>34589348</v>
      </c>
      <c r="I32" s="5">
        <v>29639599.27</v>
      </c>
      <c r="J32" s="7">
        <f t="shared" si="0"/>
        <v>85.68996232597388</v>
      </c>
      <c r="K32" s="1"/>
    </row>
    <row r="33" spans="1:11" outlineLevel="3" x14ac:dyDescent="0.3">
      <c r="A33" s="3" t="s">
        <v>145</v>
      </c>
      <c r="B33" s="4" t="s">
        <v>23</v>
      </c>
      <c r="C33" s="9" t="s">
        <v>109</v>
      </c>
      <c r="D33" s="9" t="s">
        <v>104</v>
      </c>
      <c r="E33" s="11" t="s">
        <v>29</v>
      </c>
      <c r="F33" s="4">
        <v>521</v>
      </c>
      <c r="G33" s="5">
        <v>5083696</v>
      </c>
      <c r="H33" s="5">
        <v>5083696</v>
      </c>
      <c r="I33" s="5">
        <v>5083696</v>
      </c>
      <c r="J33" s="7">
        <f t="shared" si="0"/>
        <v>100</v>
      </c>
      <c r="K33" s="1"/>
    </row>
    <row r="34" spans="1:11" ht="31.2" outlineLevel="3" x14ac:dyDescent="0.3">
      <c r="A34" s="3" t="s">
        <v>146</v>
      </c>
      <c r="B34" s="4" t="s">
        <v>23</v>
      </c>
      <c r="C34" s="9" t="s">
        <v>109</v>
      </c>
      <c r="D34" s="9" t="s">
        <v>104</v>
      </c>
      <c r="E34" s="11" t="s">
        <v>30</v>
      </c>
      <c r="F34" s="4">
        <v>540</v>
      </c>
      <c r="G34" s="5">
        <v>300000</v>
      </c>
      <c r="H34" s="5">
        <v>300000</v>
      </c>
      <c r="I34" s="5">
        <v>300000</v>
      </c>
      <c r="J34" s="7">
        <f t="shared" si="0"/>
        <v>100</v>
      </c>
      <c r="K34" s="1"/>
    </row>
    <row r="35" spans="1:11" ht="46.8" outlineLevel="3" x14ac:dyDescent="0.3">
      <c r="A35" s="3" t="s">
        <v>141</v>
      </c>
      <c r="B35" s="4" t="s">
        <v>23</v>
      </c>
      <c r="C35" s="9" t="s">
        <v>109</v>
      </c>
      <c r="D35" s="9" t="s">
        <v>104</v>
      </c>
      <c r="E35" s="11" t="s">
        <v>24</v>
      </c>
      <c r="F35" s="4">
        <v>540</v>
      </c>
      <c r="G35" s="5">
        <v>150000</v>
      </c>
      <c r="H35" s="5">
        <v>150000</v>
      </c>
      <c r="I35" s="5">
        <v>150000</v>
      </c>
      <c r="J35" s="7">
        <f t="shared" si="0"/>
        <v>100</v>
      </c>
      <c r="K35" s="1"/>
    </row>
    <row r="36" spans="1:11" outlineLevel="3" x14ac:dyDescent="0.3">
      <c r="A36" s="3" t="s">
        <v>147</v>
      </c>
      <c r="B36" s="4" t="s">
        <v>23</v>
      </c>
      <c r="C36" s="9" t="s">
        <v>109</v>
      </c>
      <c r="D36" s="9" t="s">
        <v>104</v>
      </c>
      <c r="E36" s="11" t="s">
        <v>31</v>
      </c>
      <c r="F36" s="4">
        <v>540</v>
      </c>
      <c r="G36" s="5">
        <v>300000</v>
      </c>
      <c r="H36" s="5">
        <v>300000</v>
      </c>
      <c r="I36" s="5">
        <v>300000</v>
      </c>
      <c r="J36" s="7">
        <f t="shared" si="0"/>
        <v>100</v>
      </c>
      <c r="K36" s="1"/>
    </row>
    <row r="37" spans="1:11" ht="124.8" outlineLevel="3" x14ac:dyDescent="0.3">
      <c r="A37" s="3" t="s">
        <v>148</v>
      </c>
      <c r="B37" s="4" t="s">
        <v>23</v>
      </c>
      <c r="C37" s="9" t="s">
        <v>109</v>
      </c>
      <c r="D37" s="9" t="s">
        <v>107</v>
      </c>
      <c r="E37" s="11" t="s">
        <v>32</v>
      </c>
      <c r="F37" s="4">
        <v>530</v>
      </c>
      <c r="G37" s="5">
        <v>3445200</v>
      </c>
      <c r="H37" s="5">
        <v>3141914.32</v>
      </c>
      <c r="I37" s="5">
        <v>3135614.32</v>
      </c>
      <c r="J37" s="7">
        <f t="shared" si="0"/>
        <v>91.013999767792868</v>
      </c>
      <c r="K37" s="1"/>
    </row>
    <row r="38" spans="1:11" ht="46.8" outlineLevel="3" x14ac:dyDescent="0.3">
      <c r="A38" s="3" t="s">
        <v>149</v>
      </c>
      <c r="B38" s="4" t="s">
        <v>33</v>
      </c>
      <c r="C38" s="9" t="s">
        <v>110</v>
      </c>
      <c r="D38" s="9" t="s">
        <v>104</v>
      </c>
      <c r="E38" s="11" t="s">
        <v>34</v>
      </c>
      <c r="F38" s="4">
        <v>521</v>
      </c>
      <c r="G38" s="5">
        <v>3582640</v>
      </c>
      <c r="H38" s="5">
        <v>3582640</v>
      </c>
      <c r="I38" s="5">
        <v>3582640</v>
      </c>
      <c r="J38" s="7">
        <f t="shared" si="0"/>
        <v>100</v>
      </c>
      <c r="K38" s="1"/>
    </row>
    <row r="39" spans="1:11" ht="78" outlineLevel="3" x14ac:dyDescent="0.3">
      <c r="A39" s="3" t="s">
        <v>150</v>
      </c>
      <c r="B39" s="4" t="s">
        <v>33</v>
      </c>
      <c r="C39" s="9" t="s">
        <v>110</v>
      </c>
      <c r="D39" s="9" t="s">
        <v>106</v>
      </c>
      <c r="E39" s="11" t="s">
        <v>35</v>
      </c>
      <c r="F39" s="4">
        <v>521</v>
      </c>
      <c r="G39" s="5">
        <v>0</v>
      </c>
      <c r="H39" s="5">
        <v>5376000</v>
      </c>
      <c r="I39" s="5">
        <v>5375999.4400000004</v>
      </c>
      <c r="J39" s="7"/>
      <c r="K39" s="1"/>
    </row>
    <row r="40" spans="1:11" ht="62.4" outlineLevel="3" x14ac:dyDescent="0.3">
      <c r="A40" s="3" t="s">
        <v>151</v>
      </c>
      <c r="B40" s="4" t="s">
        <v>33</v>
      </c>
      <c r="C40" s="9" t="s">
        <v>110</v>
      </c>
      <c r="D40" s="9" t="s">
        <v>106</v>
      </c>
      <c r="E40" s="11" t="s">
        <v>36</v>
      </c>
      <c r="F40" s="4">
        <v>521</v>
      </c>
      <c r="G40" s="5">
        <v>0</v>
      </c>
      <c r="H40" s="5">
        <v>7000000</v>
      </c>
      <c r="I40" s="5">
        <v>6999568.9400000004</v>
      </c>
      <c r="J40" s="7"/>
      <c r="K40" s="1"/>
    </row>
    <row r="41" spans="1:11" ht="78" outlineLevel="3" x14ac:dyDescent="0.3">
      <c r="A41" s="3" t="s">
        <v>152</v>
      </c>
      <c r="B41" s="4" t="s">
        <v>33</v>
      </c>
      <c r="C41" s="9" t="s">
        <v>110</v>
      </c>
      <c r="D41" s="9" t="s">
        <v>106</v>
      </c>
      <c r="E41" s="11" t="s">
        <v>37</v>
      </c>
      <c r="F41" s="4">
        <v>540</v>
      </c>
      <c r="G41" s="5">
        <v>0</v>
      </c>
      <c r="H41" s="5">
        <v>185899560</v>
      </c>
      <c r="I41" s="5">
        <v>178142186.22999999</v>
      </c>
      <c r="J41" s="7"/>
      <c r="K41" s="1"/>
    </row>
    <row r="42" spans="1:11" ht="78" outlineLevel="3" x14ac:dyDescent="0.3">
      <c r="A42" s="3" t="s">
        <v>153</v>
      </c>
      <c r="B42" s="4" t="s">
        <v>33</v>
      </c>
      <c r="C42" s="9" t="s">
        <v>110</v>
      </c>
      <c r="D42" s="9" t="s">
        <v>106</v>
      </c>
      <c r="E42" s="11" t="s">
        <v>38</v>
      </c>
      <c r="F42" s="4">
        <v>521</v>
      </c>
      <c r="G42" s="5">
        <v>0</v>
      </c>
      <c r="H42" s="5">
        <v>221521989</v>
      </c>
      <c r="I42" s="5">
        <v>185608393.16</v>
      </c>
      <c r="J42" s="7"/>
      <c r="K42" s="1"/>
    </row>
    <row r="43" spans="1:11" ht="93.6" outlineLevel="3" x14ac:dyDescent="0.3">
      <c r="A43" s="10" t="s">
        <v>154</v>
      </c>
      <c r="B43" s="4" t="s">
        <v>33</v>
      </c>
      <c r="C43" s="9" t="s">
        <v>110</v>
      </c>
      <c r="D43" s="9" t="s">
        <v>106</v>
      </c>
      <c r="E43" s="11">
        <v>1601452550</v>
      </c>
      <c r="F43" s="4">
        <v>521</v>
      </c>
      <c r="G43" s="5">
        <v>32061086.960000001</v>
      </c>
      <c r="H43" s="5">
        <v>0</v>
      </c>
      <c r="I43" s="5">
        <v>0</v>
      </c>
      <c r="J43" s="7">
        <f t="shared" si="0"/>
        <v>0</v>
      </c>
      <c r="K43" s="1"/>
    </row>
    <row r="44" spans="1:11" ht="93.6" outlineLevel="3" x14ac:dyDescent="0.3">
      <c r="A44" s="3" t="s">
        <v>154</v>
      </c>
      <c r="B44" s="4" t="s">
        <v>33</v>
      </c>
      <c r="C44" s="9" t="s">
        <v>110</v>
      </c>
      <c r="D44" s="9" t="s">
        <v>106</v>
      </c>
      <c r="E44" s="11" t="s">
        <v>39</v>
      </c>
      <c r="F44" s="4">
        <v>521</v>
      </c>
      <c r="G44" s="5">
        <v>0</v>
      </c>
      <c r="H44" s="5">
        <v>26549386.960000001</v>
      </c>
      <c r="I44" s="5">
        <v>26070068.16</v>
      </c>
      <c r="J44" s="7"/>
      <c r="K44" s="1"/>
    </row>
    <row r="45" spans="1:11" ht="78" outlineLevel="3" x14ac:dyDescent="0.3">
      <c r="A45" s="3" t="s">
        <v>155</v>
      </c>
      <c r="B45" s="4" t="s">
        <v>33</v>
      </c>
      <c r="C45" s="9" t="s">
        <v>110</v>
      </c>
      <c r="D45" s="9" t="s">
        <v>106</v>
      </c>
      <c r="E45" s="11" t="s">
        <v>40</v>
      </c>
      <c r="F45" s="4">
        <v>521</v>
      </c>
      <c r="G45" s="5">
        <v>21496413.039999999</v>
      </c>
      <c r="H45" s="5">
        <v>21496413.039999999</v>
      </c>
      <c r="I45" s="5">
        <v>21496413.039999999</v>
      </c>
      <c r="J45" s="7">
        <f t="shared" si="0"/>
        <v>100</v>
      </c>
      <c r="K45" s="1"/>
    </row>
    <row r="46" spans="1:11" ht="31.2" outlineLevel="3" x14ac:dyDescent="0.3">
      <c r="A46" s="3" t="s">
        <v>156</v>
      </c>
      <c r="B46" s="4" t="s">
        <v>33</v>
      </c>
      <c r="C46" s="9" t="s">
        <v>110</v>
      </c>
      <c r="D46" s="9" t="s">
        <v>106</v>
      </c>
      <c r="E46" s="11" t="s">
        <v>41</v>
      </c>
      <c r="F46" s="4">
        <v>521</v>
      </c>
      <c r="G46" s="5">
        <v>141304347.83000001</v>
      </c>
      <c r="H46" s="5">
        <v>93704366.730000004</v>
      </c>
      <c r="I46" s="5">
        <v>93704366.730000004</v>
      </c>
      <c r="J46" s="7">
        <f t="shared" si="0"/>
        <v>66.313859530163612</v>
      </c>
      <c r="K46" s="1"/>
    </row>
    <row r="47" spans="1:11" ht="78" outlineLevel="3" x14ac:dyDescent="0.3">
      <c r="A47" s="3" t="s">
        <v>157</v>
      </c>
      <c r="B47" s="4" t="s">
        <v>33</v>
      </c>
      <c r="C47" s="9" t="s">
        <v>110</v>
      </c>
      <c r="D47" s="9" t="s">
        <v>105</v>
      </c>
      <c r="E47" s="11" t="s">
        <v>42</v>
      </c>
      <c r="F47" s="4">
        <v>521</v>
      </c>
      <c r="G47" s="5">
        <v>4713324</v>
      </c>
      <c r="H47" s="5">
        <v>4713324</v>
      </c>
      <c r="I47" s="5">
        <v>4713323.54</v>
      </c>
      <c r="J47" s="7">
        <f t="shared" si="0"/>
        <v>99.999990240433291</v>
      </c>
      <c r="K47" s="1"/>
    </row>
    <row r="48" spans="1:11" ht="31.2" outlineLevel="3" x14ac:dyDescent="0.3">
      <c r="A48" s="3" t="s">
        <v>158</v>
      </c>
      <c r="B48" s="4" t="s">
        <v>33</v>
      </c>
      <c r="C48" s="9" t="s">
        <v>110</v>
      </c>
      <c r="D48" s="9" t="s">
        <v>110</v>
      </c>
      <c r="E48" s="11" t="s">
        <v>43</v>
      </c>
      <c r="F48" s="4">
        <v>521</v>
      </c>
      <c r="G48" s="5">
        <v>26612352</v>
      </c>
      <c r="H48" s="5">
        <v>26612352</v>
      </c>
      <c r="I48" s="5">
        <v>15388158.970000001</v>
      </c>
      <c r="J48" s="7">
        <f t="shared" si="0"/>
        <v>57.823370779102881</v>
      </c>
      <c r="K48" s="1"/>
    </row>
    <row r="49" spans="1:11" ht="31.2" outlineLevel="3" x14ac:dyDescent="0.3">
      <c r="A49" s="3" t="s">
        <v>159</v>
      </c>
      <c r="B49" s="4" t="s">
        <v>33</v>
      </c>
      <c r="C49" s="9" t="s">
        <v>110</v>
      </c>
      <c r="D49" s="9" t="s">
        <v>114</v>
      </c>
      <c r="E49" s="11" t="s">
        <v>44</v>
      </c>
      <c r="F49" s="4">
        <v>530</v>
      </c>
      <c r="G49" s="5">
        <v>8779080091.2800007</v>
      </c>
      <c r="H49" s="5">
        <v>8779080091.2800007</v>
      </c>
      <c r="I49" s="5">
        <v>8762748441.7099991</v>
      </c>
      <c r="J49" s="7">
        <f t="shared" si="0"/>
        <v>99.813970832932441</v>
      </c>
      <c r="K49" s="1"/>
    </row>
    <row r="50" spans="1:11" ht="46.8" outlineLevel="3" x14ac:dyDescent="0.3">
      <c r="A50" s="3" t="s">
        <v>160</v>
      </c>
      <c r="B50" s="4" t="s">
        <v>33</v>
      </c>
      <c r="C50" s="9" t="s">
        <v>110</v>
      </c>
      <c r="D50" s="9" t="s">
        <v>114</v>
      </c>
      <c r="E50" s="11" t="s">
        <v>45</v>
      </c>
      <c r="F50" s="4">
        <v>521</v>
      </c>
      <c r="G50" s="5">
        <v>284025081.88999999</v>
      </c>
      <c r="H50" s="5">
        <v>162198612.53999999</v>
      </c>
      <c r="I50" s="5">
        <v>158463773.66999999</v>
      </c>
      <c r="J50" s="7">
        <f t="shared" si="0"/>
        <v>55.792176034429033</v>
      </c>
      <c r="K50" s="1"/>
    </row>
    <row r="51" spans="1:11" ht="46.8" outlineLevel="3" x14ac:dyDescent="0.3">
      <c r="A51" s="3" t="s">
        <v>161</v>
      </c>
      <c r="B51" s="4" t="s">
        <v>33</v>
      </c>
      <c r="C51" s="9" t="s">
        <v>110</v>
      </c>
      <c r="D51" s="9" t="s">
        <v>114</v>
      </c>
      <c r="E51" s="11" t="s">
        <v>46</v>
      </c>
      <c r="F51" s="4">
        <v>521</v>
      </c>
      <c r="G51" s="5">
        <v>200000000</v>
      </c>
      <c r="H51" s="5">
        <v>143057537.90000001</v>
      </c>
      <c r="I51" s="5">
        <v>143014974.34999999</v>
      </c>
      <c r="J51" s="7">
        <f t="shared" si="0"/>
        <v>71.507487174999994</v>
      </c>
      <c r="K51" s="1"/>
    </row>
    <row r="52" spans="1:11" ht="46.8" outlineLevel="3" x14ac:dyDescent="0.3">
      <c r="A52" s="3" t="s">
        <v>162</v>
      </c>
      <c r="B52" s="4" t="s">
        <v>33</v>
      </c>
      <c r="C52" s="9" t="s">
        <v>110</v>
      </c>
      <c r="D52" s="9" t="s">
        <v>114</v>
      </c>
      <c r="E52" s="11" t="s">
        <v>47</v>
      </c>
      <c r="F52" s="4">
        <v>521</v>
      </c>
      <c r="G52" s="5">
        <v>0</v>
      </c>
      <c r="H52" s="5">
        <v>50471212.759999998</v>
      </c>
      <c r="I52" s="5">
        <v>50471212.759999998</v>
      </c>
      <c r="J52" s="7"/>
      <c r="K52" s="1"/>
    </row>
    <row r="53" spans="1:11" ht="78" outlineLevel="3" x14ac:dyDescent="0.3">
      <c r="A53" s="3" t="s">
        <v>163</v>
      </c>
      <c r="B53" s="4" t="s">
        <v>33</v>
      </c>
      <c r="C53" s="9" t="s">
        <v>115</v>
      </c>
      <c r="D53" s="9" t="s">
        <v>107</v>
      </c>
      <c r="E53" s="11" t="s">
        <v>48</v>
      </c>
      <c r="F53" s="4">
        <v>530</v>
      </c>
      <c r="G53" s="5">
        <v>150579017</v>
      </c>
      <c r="H53" s="5">
        <v>150579017</v>
      </c>
      <c r="I53" s="5">
        <v>69967605.540000007</v>
      </c>
      <c r="J53" s="7">
        <f t="shared" si="0"/>
        <v>46.465707463079006</v>
      </c>
      <c r="K53" s="1"/>
    </row>
    <row r="54" spans="1:11" ht="31.2" outlineLevel="3" x14ac:dyDescent="0.3">
      <c r="A54" s="3" t="s">
        <v>164</v>
      </c>
      <c r="B54" s="4" t="s">
        <v>49</v>
      </c>
      <c r="C54" s="9" t="s">
        <v>111</v>
      </c>
      <c r="D54" s="9" t="s">
        <v>105</v>
      </c>
      <c r="E54" s="11" t="s">
        <v>50</v>
      </c>
      <c r="F54" s="4">
        <v>521</v>
      </c>
      <c r="G54" s="5">
        <v>3251847.83</v>
      </c>
      <c r="H54" s="5">
        <v>3020540.3</v>
      </c>
      <c r="I54" s="5">
        <v>3020503.61</v>
      </c>
      <c r="J54" s="7">
        <f t="shared" si="0"/>
        <v>92.885761201193716</v>
      </c>
      <c r="K54" s="1"/>
    </row>
    <row r="55" spans="1:11" ht="31.2" outlineLevel="3" x14ac:dyDescent="0.3">
      <c r="A55" s="10" t="s">
        <v>164</v>
      </c>
      <c r="B55" s="4" t="s">
        <v>49</v>
      </c>
      <c r="C55" s="9" t="s">
        <v>116</v>
      </c>
      <c r="D55" s="9" t="s">
        <v>105</v>
      </c>
      <c r="E55" s="11" t="s">
        <v>205</v>
      </c>
      <c r="F55" s="4">
        <v>523</v>
      </c>
      <c r="G55" s="5">
        <v>6222570.6900000004</v>
      </c>
      <c r="H55" s="5">
        <v>0</v>
      </c>
      <c r="I55" s="5">
        <v>0</v>
      </c>
      <c r="J55" s="7">
        <f t="shared" si="0"/>
        <v>0</v>
      </c>
      <c r="K55" s="1"/>
    </row>
    <row r="56" spans="1:11" ht="62.4" outlineLevel="3" x14ac:dyDescent="0.3">
      <c r="A56" s="3" t="s">
        <v>165</v>
      </c>
      <c r="B56" s="4" t="s">
        <v>51</v>
      </c>
      <c r="C56" s="4">
        <v>14</v>
      </c>
      <c r="D56" s="9" t="s">
        <v>104</v>
      </c>
      <c r="E56" s="11" t="s">
        <v>52</v>
      </c>
      <c r="F56" s="4">
        <v>511</v>
      </c>
      <c r="G56" s="5">
        <v>2276300000</v>
      </c>
      <c r="H56" s="5">
        <v>2272273750</v>
      </c>
      <c r="I56" s="5">
        <v>2272273750</v>
      </c>
      <c r="J56" s="7">
        <f t="shared" si="0"/>
        <v>99.823123050564504</v>
      </c>
      <c r="K56" s="1"/>
    </row>
    <row r="57" spans="1:11" ht="78" outlineLevel="3" x14ac:dyDescent="0.3">
      <c r="A57" s="3" t="s">
        <v>166</v>
      </c>
      <c r="B57" s="4" t="s">
        <v>51</v>
      </c>
      <c r="C57" s="4">
        <v>14</v>
      </c>
      <c r="D57" s="9" t="s">
        <v>106</v>
      </c>
      <c r="E57" s="11" t="s">
        <v>53</v>
      </c>
      <c r="F57" s="4">
        <v>512</v>
      </c>
      <c r="G57" s="5">
        <v>509600000</v>
      </c>
      <c r="H57" s="5">
        <v>744589628</v>
      </c>
      <c r="I57" s="5">
        <v>744589628</v>
      </c>
      <c r="J57" s="7">
        <f t="shared" si="0"/>
        <v>146.11256436420723</v>
      </c>
      <c r="K57" s="1"/>
    </row>
    <row r="58" spans="1:11" ht="78" outlineLevel="3" x14ac:dyDescent="0.3">
      <c r="A58" s="3" t="s">
        <v>167</v>
      </c>
      <c r="B58" s="4" t="s">
        <v>51</v>
      </c>
      <c r="C58" s="4">
        <v>14</v>
      </c>
      <c r="D58" s="9" t="s">
        <v>106</v>
      </c>
      <c r="E58" s="11" t="s">
        <v>54</v>
      </c>
      <c r="F58" s="4">
        <v>512</v>
      </c>
      <c r="G58" s="5">
        <v>10000000</v>
      </c>
      <c r="H58" s="5">
        <v>10000000</v>
      </c>
      <c r="I58" s="5">
        <v>10000000</v>
      </c>
      <c r="J58" s="7">
        <f t="shared" si="0"/>
        <v>100</v>
      </c>
      <c r="K58" s="1"/>
    </row>
    <row r="59" spans="1:11" ht="93.6" outlineLevel="3" x14ac:dyDescent="0.3">
      <c r="A59" s="3" t="s">
        <v>168</v>
      </c>
      <c r="B59" s="4" t="s">
        <v>51</v>
      </c>
      <c r="C59" s="4">
        <v>14</v>
      </c>
      <c r="D59" s="9" t="s">
        <v>106</v>
      </c>
      <c r="E59" s="11" t="s">
        <v>55</v>
      </c>
      <c r="F59" s="4">
        <v>512</v>
      </c>
      <c r="G59" s="5">
        <v>4000000</v>
      </c>
      <c r="H59" s="5">
        <v>4000000</v>
      </c>
      <c r="I59" s="5">
        <v>4000000</v>
      </c>
      <c r="J59" s="7">
        <f t="shared" si="0"/>
        <v>100</v>
      </c>
      <c r="K59" s="1"/>
    </row>
    <row r="60" spans="1:11" ht="62.4" outlineLevel="3" x14ac:dyDescent="0.3">
      <c r="A60" s="3" t="s">
        <v>169</v>
      </c>
      <c r="B60" s="4" t="s">
        <v>51</v>
      </c>
      <c r="C60" s="4">
        <v>14</v>
      </c>
      <c r="D60" s="9" t="s">
        <v>106</v>
      </c>
      <c r="E60" s="11" t="s">
        <v>56</v>
      </c>
      <c r="F60" s="4">
        <v>512</v>
      </c>
      <c r="G60" s="5">
        <v>4000000</v>
      </c>
      <c r="H60" s="5">
        <v>4000000</v>
      </c>
      <c r="I60" s="5">
        <v>4000000</v>
      </c>
      <c r="J60" s="7">
        <f t="shared" si="0"/>
        <v>100</v>
      </c>
      <c r="K60" s="1"/>
    </row>
    <row r="61" spans="1:11" ht="31.2" outlineLevel="3" x14ac:dyDescent="0.3">
      <c r="A61" s="3" t="s">
        <v>170</v>
      </c>
      <c r="B61" s="4" t="s">
        <v>51</v>
      </c>
      <c r="C61" s="4">
        <v>14</v>
      </c>
      <c r="D61" s="9" t="s">
        <v>105</v>
      </c>
      <c r="E61" s="11" t="s">
        <v>57</v>
      </c>
      <c r="F61" s="4">
        <v>530</v>
      </c>
      <c r="G61" s="5">
        <v>25750000</v>
      </c>
      <c r="H61" s="5">
        <v>25426669</v>
      </c>
      <c r="I61" s="5">
        <v>25426669</v>
      </c>
      <c r="J61" s="7">
        <f t="shared" si="0"/>
        <v>98.744345631067958</v>
      </c>
      <c r="K61" s="1"/>
    </row>
    <row r="62" spans="1:11" ht="93.6" outlineLevel="3" x14ac:dyDescent="0.3">
      <c r="A62" s="3" t="s">
        <v>171</v>
      </c>
      <c r="B62" s="4" t="s">
        <v>51</v>
      </c>
      <c r="C62" s="4">
        <v>14</v>
      </c>
      <c r="D62" s="9" t="s">
        <v>105</v>
      </c>
      <c r="E62" s="11" t="s">
        <v>58</v>
      </c>
      <c r="F62" s="4">
        <v>540</v>
      </c>
      <c r="G62" s="5">
        <v>5000000</v>
      </c>
      <c r="H62" s="5">
        <v>5000000</v>
      </c>
      <c r="I62" s="5">
        <v>5000000</v>
      </c>
      <c r="J62" s="7">
        <f t="shared" si="0"/>
        <v>100</v>
      </c>
      <c r="K62" s="1"/>
    </row>
    <row r="63" spans="1:11" ht="46.8" outlineLevel="3" x14ac:dyDescent="0.3">
      <c r="A63" s="3" t="s">
        <v>122</v>
      </c>
      <c r="B63" s="4" t="s">
        <v>51</v>
      </c>
      <c r="C63" s="4">
        <v>14</v>
      </c>
      <c r="D63" s="9" t="s">
        <v>105</v>
      </c>
      <c r="E63" s="11" t="s">
        <v>1</v>
      </c>
      <c r="F63" s="4">
        <v>540</v>
      </c>
      <c r="G63" s="5">
        <v>0</v>
      </c>
      <c r="H63" s="5">
        <v>23000000</v>
      </c>
      <c r="I63" s="5">
        <v>23000000</v>
      </c>
      <c r="J63" s="7"/>
      <c r="K63" s="1"/>
    </row>
    <row r="64" spans="1:11" ht="31.2" outlineLevel="3" x14ac:dyDescent="0.3">
      <c r="A64" s="3" t="s">
        <v>172</v>
      </c>
      <c r="B64" s="4" t="s">
        <v>59</v>
      </c>
      <c r="C64" s="9" t="s">
        <v>107</v>
      </c>
      <c r="D64" s="9" t="s">
        <v>114</v>
      </c>
      <c r="E64" s="11" t="s">
        <v>60</v>
      </c>
      <c r="F64" s="4">
        <v>522</v>
      </c>
      <c r="G64" s="5">
        <v>53581381</v>
      </c>
      <c r="H64" s="5">
        <v>52464602.210000001</v>
      </c>
      <c r="I64" s="5">
        <v>52464602.210000001</v>
      </c>
      <c r="J64" s="7">
        <f t="shared" si="0"/>
        <v>97.915733470923414</v>
      </c>
      <c r="K64" s="1"/>
    </row>
    <row r="65" spans="1:11" ht="46.8" outlineLevel="3" x14ac:dyDescent="0.3">
      <c r="A65" s="3" t="s">
        <v>173</v>
      </c>
      <c r="B65" s="4" t="s">
        <v>59</v>
      </c>
      <c r="C65" s="9" t="s">
        <v>107</v>
      </c>
      <c r="D65" s="9" t="s">
        <v>114</v>
      </c>
      <c r="E65" s="11" t="s">
        <v>61</v>
      </c>
      <c r="F65" s="4">
        <v>522</v>
      </c>
      <c r="G65" s="5">
        <v>327303164.31</v>
      </c>
      <c r="H65" s="5">
        <v>103945694.09</v>
      </c>
      <c r="I65" s="5">
        <v>95278895.75</v>
      </c>
      <c r="J65" s="7">
        <f t="shared" si="0"/>
        <v>29.110288606851999</v>
      </c>
      <c r="K65" s="1"/>
    </row>
    <row r="66" spans="1:11" ht="62.4" outlineLevel="3" x14ac:dyDescent="0.3">
      <c r="A66" s="3" t="s">
        <v>174</v>
      </c>
      <c r="B66" s="4" t="s">
        <v>59</v>
      </c>
      <c r="C66" s="9" t="s">
        <v>107</v>
      </c>
      <c r="D66" s="9" t="s">
        <v>114</v>
      </c>
      <c r="E66" s="11" t="s">
        <v>62</v>
      </c>
      <c r="F66" s="4">
        <v>521</v>
      </c>
      <c r="G66" s="5">
        <v>1153123580</v>
      </c>
      <c r="H66" s="5">
        <v>1426570942.24</v>
      </c>
      <c r="I66" s="5">
        <v>1416086659</v>
      </c>
      <c r="J66" s="7">
        <f t="shared" si="0"/>
        <v>122.80441433692648</v>
      </c>
      <c r="K66" s="1"/>
    </row>
    <row r="67" spans="1:11" ht="62.4" outlineLevel="3" x14ac:dyDescent="0.3">
      <c r="A67" s="3" t="s">
        <v>175</v>
      </c>
      <c r="B67" s="4" t="s">
        <v>59</v>
      </c>
      <c r="C67" s="9" t="s">
        <v>107</v>
      </c>
      <c r="D67" s="9" t="s">
        <v>114</v>
      </c>
      <c r="E67" s="11" t="s">
        <v>63</v>
      </c>
      <c r="F67" s="4">
        <v>540</v>
      </c>
      <c r="G67" s="5">
        <v>768866278</v>
      </c>
      <c r="H67" s="5">
        <v>1322270107.3499999</v>
      </c>
      <c r="I67" s="5">
        <v>1287683978.47</v>
      </c>
      <c r="J67" s="7">
        <f t="shared" si="0"/>
        <v>167.47827487239596</v>
      </c>
      <c r="K67" s="1"/>
    </row>
    <row r="68" spans="1:11" ht="62.4" outlineLevel="3" x14ac:dyDescent="0.3">
      <c r="A68" s="3" t="s">
        <v>176</v>
      </c>
      <c r="B68" s="4" t="s">
        <v>59</v>
      </c>
      <c r="C68" s="9" t="s">
        <v>107</v>
      </c>
      <c r="D68" s="9" t="s">
        <v>114</v>
      </c>
      <c r="E68" s="11" t="s">
        <v>64</v>
      </c>
      <c r="F68" s="4">
        <v>540</v>
      </c>
      <c r="G68" s="5">
        <v>0</v>
      </c>
      <c r="H68" s="5">
        <v>769000000</v>
      </c>
      <c r="I68" s="5">
        <v>769000000</v>
      </c>
      <c r="J68" s="7"/>
      <c r="K68" s="1"/>
    </row>
    <row r="69" spans="1:11" ht="46.8" outlineLevel="3" x14ac:dyDescent="0.3">
      <c r="A69" s="10" t="s">
        <v>173</v>
      </c>
      <c r="B69" s="4" t="s">
        <v>59</v>
      </c>
      <c r="C69" s="9" t="s">
        <v>107</v>
      </c>
      <c r="D69" s="9" t="s">
        <v>114</v>
      </c>
      <c r="E69" s="11" t="s">
        <v>206</v>
      </c>
      <c r="F69" s="4">
        <v>522</v>
      </c>
      <c r="G69" s="5">
        <v>112140000</v>
      </c>
      <c r="H69" s="5">
        <v>0</v>
      </c>
      <c r="I69" s="5">
        <v>0</v>
      </c>
      <c r="J69" s="7">
        <f t="shared" si="0"/>
        <v>0</v>
      </c>
      <c r="K69" s="1"/>
    </row>
    <row r="70" spans="1:11" ht="46.8" outlineLevel="3" x14ac:dyDescent="0.3">
      <c r="A70" s="3" t="s">
        <v>177</v>
      </c>
      <c r="B70" s="4" t="s">
        <v>59</v>
      </c>
      <c r="C70" s="9" t="s">
        <v>107</v>
      </c>
      <c r="D70" s="9" t="s">
        <v>114</v>
      </c>
      <c r="E70" s="11" t="s">
        <v>65</v>
      </c>
      <c r="F70" s="4">
        <v>522</v>
      </c>
      <c r="G70" s="5">
        <v>0</v>
      </c>
      <c r="H70" s="5">
        <v>195251456.25999999</v>
      </c>
      <c r="I70" s="5">
        <v>195251456.25999999</v>
      </c>
      <c r="J70" s="7"/>
      <c r="K70" s="1"/>
    </row>
    <row r="71" spans="1:11" ht="78" outlineLevel="3" x14ac:dyDescent="0.3">
      <c r="A71" s="3" t="s">
        <v>178</v>
      </c>
      <c r="B71" s="4" t="s">
        <v>59</v>
      </c>
      <c r="C71" s="9" t="s">
        <v>107</v>
      </c>
      <c r="D71" s="9" t="s">
        <v>114</v>
      </c>
      <c r="E71" s="11" t="s">
        <v>66</v>
      </c>
      <c r="F71" s="4">
        <v>522</v>
      </c>
      <c r="G71" s="5">
        <v>0</v>
      </c>
      <c r="H71" s="5">
        <v>62285978.259999998</v>
      </c>
      <c r="I71" s="5">
        <v>62285978.259999998</v>
      </c>
      <c r="J71" s="7"/>
      <c r="K71" s="1"/>
    </row>
    <row r="72" spans="1:11" ht="46.8" outlineLevel="3" x14ac:dyDescent="0.3">
      <c r="A72" s="10" t="s">
        <v>207</v>
      </c>
      <c r="B72" s="4" t="s">
        <v>59</v>
      </c>
      <c r="C72" s="9" t="s">
        <v>107</v>
      </c>
      <c r="D72" s="9" t="s">
        <v>114</v>
      </c>
      <c r="E72" s="11">
        <v>4011118650</v>
      </c>
      <c r="F72" s="4">
        <v>522</v>
      </c>
      <c r="G72" s="5">
        <v>18510764.530000001</v>
      </c>
      <c r="H72" s="5">
        <v>0</v>
      </c>
      <c r="I72" s="5">
        <v>0</v>
      </c>
      <c r="J72" s="7">
        <f t="shared" ref="J71:J102" si="1">I72/G72*100</f>
        <v>0</v>
      </c>
      <c r="K72" s="1"/>
    </row>
    <row r="73" spans="1:11" ht="31.2" outlineLevel="3" x14ac:dyDescent="0.3">
      <c r="A73" s="3" t="s">
        <v>164</v>
      </c>
      <c r="B73" s="4" t="s">
        <v>59</v>
      </c>
      <c r="C73" s="9" t="s">
        <v>111</v>
      </c>
      <c r="D73" s="9" t="s">
        <v>106</v>
      </c>
      <c r="E73" s="11" t="s">
        <v>67</v>
      </c>
      <c r="F73" s="4">
        <v>522</v>
      </c>
      <c r="G73" s="5">
        <v>12060311</v>
      </c>
      <c r="H73" s="5">
        <v>8701706.3399999999</v>
      </c>
      <c r="I73" s="5">
        <v>8701706.3399999999</v>
      </c>
      <c r="J73" s="7">
        <f t="shared" si="1"/>
        <v>72.151591613184763</v>
      </c>
      <c r="K73" s="1"/>
    </row>
    <row r="74" spans="1:11" ht="46.8" outlineLevel="3" x14ac:dyDescent="0.3">
      <c r="A74" s="3" t="s">
        <v>138</v>
      </c>
      <c r="B74" s="4" t="s">
        <v>59</v>
      </c>
      <c r="C74" s="9" t="s">
        <v>111</v>
      </c>
      <c r="D74" s="9" t="s">
        <v>106</v>
      </c>
      <c r="E74" s="11" t="s">
        <v>68</v>
      </c>
      <c r="F74" s="4">
        <v>522</v>
      </c>
      <c r="G74" s="5">
        <v>14109400</v>
      </c>
      <c r="H74" s="5">
        <v>13495639.98</v>
      </c>
      <c r="I74" s="5">
        <v>13495639.98</v>
      </c>
      <c r="J74" s="7">
        <f t="shared" si="1"/>
        <v>95.649992062029582</v>
      </c>
      <c r="K74" s="1"/>
    </row>
    <row r="75" spans="1:11" ht="46.8" outlineLevel="3" x14ac:dyDescent="0.3">
      <c r="A75" s="3" t="s">
        <v>138</v>
      </c>
      <c r="B75" s="4" t="s">
        <v>59</v>
      </c>
      <c r="C75" s="9" t="s">
        <v>111</v>
      </c>
      <c r="D75" s="9" t="s">
        <v>106</v>
      </c>
      <c r="E75" s="11" t="s">
        <v>69</v>
      </c>
      <c r="F75" s="4">
        <v>522</v>
      </c>
      <c r="G75" s="5">
        <v>26505068.5</v>
      </c>
      <c r="H75" s="5">
        <v>10917615.210000001</v>
      </c>
      <c r="I75" s="5">
        <v>10917615.210000001</v>
      </c>
      <c r="J75" s="7">
        <f t="shared" si="1"/>
        <v>41.190669663804123</v>
      </c>
      <c r="K75" s="1"/>
    </row>
    <row r="76" spans="1:11" ht="46.8" outlineLevel="3" x14ac:dyDescent="0.3">
      <c r="A76" s="3" t="s">
        <v>138</v>
      </c>
      <c r="B76" s="4" t="s">
        <v>59</v>
      </c>
      <c r="C76" s="9" t="s">
        <v>111</v>
      </c>
      <c r="D76" s="9" t="s">
        <v>106</v>
      </c>
      <c r="E76" s="11" t="s">
        <v>70</v>
      </c>
      <c r="F76" s="4">
        <v>522</v>
      </c>
      <c r="G76" s="5">
        <v>28978869.75</v>
      </c>
      <c r="H76" s="5">
        <v>24828868.809999999</v>
      </c>
      <c r="I76" s="5">
        <v>18153091.690000001</v>
      </c>
      <c r="J76" s="7">
        <f t="shared" si="1"/>
        <v>62.642511066188156</v>
      </c>
      <c r="K76" s="1"/>
    </row>
    <row r="77" spans="1:11" ht="46.8" outlineLevel="3" x14ac:dyDescent="0.3">
      <c r="A77" s="3" t="s">
        <v>138</v>
      </c>
      <c r="B77" s="4" t="s">
        <v>59</v>
      </c>
      <c r="C77" s="9" t="s">
        <v>111</v>
      </c>
      <c r="D77" s="9" t="s">
        <v>106</v>
      </c>
      <c r="E77" s="11" t="s">
        <v>71</v>
      </c>
      <c r="F77" s="4">
        <v>522</v>
      </c>
      <c r="G77" s="5">
        <v>73119047.75</v>
      </c>
      <c r="H77" s="5">
        <v>50511717.810000002</v>
      </c>
      <c r="I77" s="5">
        <v>50480713.810000002</v>
      </c>
      <c r="J77" s="7">
        <f t="shared" si="1"/>
        <v>69.039074445550341</v>
      </c>
      <c r="K77" s="1"/>
    </row>
    <row r="78" spans="1:11" ht="46.8" outlineLevel="3" x14ac:dyDescent="0.3">
      <c r="A78" s="3" t="s">
        <v>138</v>
      </c>
      <c r="B78" s="4" t="s">
        <v>59</v>
      </c>
      <c r="C78" s="9" t="s">
        <v>111</v>
      </c>
      <c r="D78" s="9" t="s">
        <v>106</v>
      </c>
      <c r="E78" s="11" t="s">
        <v>72</v>
      </c>
      <c r="F78" s="4">
        <v>522</v>
      </c>
      <c r="G78" s="5">
        <v>0</v>
      </c>
      <c r="H78" s="5">
        <v>1418388</v>
      </c>
      <c r="I78" s="5">
        <v>0</v>
      </c>
      <c r="J78" s="7"/>
      <c r="K78" s="1"/>
    </row>
    <row r="79" spans="1:11" ht="46.8" outlineLevel="3" x14ac:dyDescent="0.3">
      <c r="A79" s="3" t="s">
        <v>138</v>
      </c>
      <c r="B79" s="4" t="s">
        <v>59</v>
      </c>
      <c r="C79" s="9" t="s">
        <v>110</v>
      </c>
      <c r="D79" s="9" t="s">
        <v>104</v>
      </c>
      <c r="E79" s="11" t="s">
        <v>73</v>
      </c>
      <c r="F79" s="4">
        <v>522</v>
      </c>
      <c r="G79" s="5">
        <v>191606081</v>
      </c>
      <c r="H79" s="5">
        <v>199550000</v>
      </c>
      <c r="I79" s="5">
        <v>123016053.59</v>
      </c>
      <c r="J79" s="7">
        <f t="shared" si="1"/>
        <v>64.20258321028966</v>
      </c>
      <c r="K79" s="1"/>
    </row>
    <row r="80" spans="1:11" ht="93.6" outlineLevel="3" x14ac:dyDescent="0.3">
      <c r="A80" s="3" t="s">
        <v>179</v>
      </c>
      <c r="B80" s="4" t="s">
        <v>59</v>
      </c>
      <c r="C80" s="9" t="s">
        <v>110</v>
      </c>
      <c r="D80" s="9" t="s">
        <v>104</v>
      </c>
      <c r="E80" s="11" t="s">
        <v>74</v>
      </c>
      <c r="F80" s="4">
        <v>522</v>
      </c>
      <c r="G80" s="5">
        <v>249326738.56</v>
      </c>
      <c r="H80" s="5">
        <v>292048151.93000001</v>
      </c>
      <c r="I80" s="5">
        <v>264764493.72</v>
      </c>
      <c r="J80" s="7">
        <f t="shared" si="1"/>
        <v>106.19177680226419</v>
      </c>
      <c r="K80" s="1"/>
    </row>
    <row r="81" spans="1:11" ht="46.8" outlineLevel="3" x14ac:dyDescent="0.3">
      <c r="A81" s="10" t="s">
        <v>138</v>
      </c>
      <c r="B81" s="4" t="s">
        <v>59</v>
      </c>
      <c r="C81" s="9" t="s">
        <v>110</v>
      </c>
      <c r="D81" s="9" t="s">
        <v>106</v>
      </c>
      <c r="E81" s="11">
        <v>1601411270</v>
      </c>
      <c r="F81" s="4">
        <v>522</v>
      </c>
      <c r="G81" s="5">
        <v>1000000</v>
      </c>
      <c r="H81" s="5">
        <v>0</v>
      </c>
      <c r="I81" s="5">
        <v>0</v>
      </c>
      <c r="J81" s="7">
        <f t="shared" si="1"/>
        <v>0</v>
      </c>
      <c r="K81" s="1"/>
    </row>
    <row r="82" spans="1:11" ht="31.2" outlineLevel="3" x14ac:dyDescent="0.3">
      <c r="A82" s="3" t="s">
        <v>156</v>
      </c>
      <c r="B82" s="4" t="s">
        <v>59</v>
      </c>
      <c r="C82" s="9" t="s">
        <v>110</v>
      </c>
      <c r="D82" s="9" t="s">
        <v>106</v>
      </c>
      <c r="E82" s="11" t="s">
        <v>41</v>
      </c>
      <c r="F82" s="4">
        <v>522</v>
      </c>
      <c r="G82" s="5">
        <v>425247934.77999997</v>
      </c>
      <c r="H82" s="5">
        <v>472847915.88</v>
      </c>
      <c r="I82" s="5">
        <v>393865402.19</v>
      </c>
      <c r="J82" s="7">
        <f t="shared" si="1"/>
        <v>92.62017989429259</v>
      </c>
      <c r="K82" s="1"/>
    </row>
    <row r="83" spans="1:11" ht="46.8" outlineLevel="3" x14ac:dyDescent="0.3">
      <c r="A83" s="3" t="s">
        <v>138</v>
      </c>
      <c r="B83" s="4" t="s">
        <v>59</v>
      </c>
      <c r="C83" s="4">
        <v>11</v>
      </c>
      <c r="D83" s="9" t="s">
        <v>106</v>
      </c>
      <c r="E83" s="11" t="s">
        <v>75</v>
      </c>
      <c r="F83" s="4">
        <v>522</v>
      </c>
      <c r="G83" s="5">
        <v>330400000</v>
      </c>
      <c r="H83" s="5">
        <v>1215833269.96</v>
      </c>
      <c r="I83" s="5">
        <v>989041478.30999994</v>
      </c>
      <c r="J83" s="7">
        <f t="shared" si="1"/>
        <v>299.34669440375302</v>
      </c>
      <c r="K83" s="1"/>
    </row>
    <row r="84" spans="1:11" ht="62.4" outlineLevel="3" x14ac:dyDescent="0.3">
      <c r="A84" s="3" t="s">
        <v>180</v>
      </c>
      <c r="B84" s="4" t="s">
        <v>76</v>
      </c>
      <c r="C84" s="4">
        <v>10</v>
      </c>
      <c r="D84" s="9" t="s">
        <v>105</v>
      </c>
      <c r="E84" s="11" t="s">
        <v>77</v>
      </c>
      <c r="F84" s="4">
        <v>530</v>
      </c>
      <c r="G84" s="5">
        <v>4014000</v>
      </c>
      <c r="H84" s="5">
        <v>4014000</v>
      </c>
      <c r="I84" s="5">
        <v>2743679.83</v>
      </c>
      <c r="J84" s="7">
        <f t="shared" si="1"/>
        <v>68.352761086198313</v>
      </c>
      <c r="K84" s="1"/>
    </row>
    <row r="85" spans="1:11" ht="156" outlineLevel="3" x14ac:dyDescent="0.3">
      <c r="A85" s="3" t="s">
        <v>181</v>
      </c>
      <c r="B85" s="4" t="s">
        <v>76</v>
      </c>
      <c r="C85" s="4">
        <v>10</v>
      </c>
      <c r="D85" s="9" t="s">
        <v>107</v>
      </c>
      <c r="E85" s="11" t="s">
        <v>78</v>
      </c>
      <c r="F85" s="4">
        <v>530</v>
      </c>
      <c r="G85" s="5">
        <v>469049400</v>
      </c>
      <c r="H85" s="5">
        <v>469049400</v>
      </c>
      <c r="I85" s="5">
        <v>392654434.18000001</v>
      </c>
      <c r="J85" s="7">
        <f t="shared" si="1"/>
        <v>83.71281024557328</v>
      </c>
      <c r="K85" s="1"/>
    </row>
    <row r="86" spans="1:11" ht="78" outlineLevel="3" x14ac:dyDescent="0.3">
      <c r="A86" s="3" t="s">
        <v>182</v>
      </c>
      <c r="B86" s="4" t="s">
        <v>76</v>
      </c>
      <c r="C86" s="4">
        <v>10</v>
      </c>
      <c r="D86" s="9" t="s">
        <v>107</v>
      </c>
      <c r="E86" s="11" t="s">
        <v>79</v>
      </c>
      <c r="F86" s="4">
        <v>530</v>
      </c>
      <c r="G86" s="5">
        <v>386228200</v>
      </c>
      <c r="H86" s="5">
        <v>386228200</v>
      </c>
      <c r="I86" s="5">
        <v>259496034.88</v>
      </c>
      <c r="J86" s="7">
        <f t="shared" si="1"/>
        <v>67.187231507176321</v>
      </c>
      <c r="K86" s="1"/>
    </row>
    <row r="87" spans="1:11" ht="46.8" outlineLevel="3" x14ac:dyDescent="0.3">
      <c r="A87" s="3" t="s">
        <v>183</v>
      </c>
      <c r="B87" s="4" t="s">
        <v>76</v>
      </c>
      <c r="C87" s="4">
        <v>10</v>
      </c>
      <c r="D87" s="9" t="s">
        <v>107</v>
      </c>
      <c r="E87" s="11" t="s">
        <v>80</v>
      </c>
      <c r="F87" s="4">
        <v>530</v>
      </c>
      <c r="G87" s="5">
        <v>8664500</v>
      </c>
      <c r="H87" s="5">
        <v>8664500</v>
      </c>
      <c r="I87" s="5">
        <v>5336958.87</v>
      </c>
      <c r="J87" s="7">
        <f t="shared" si="1"/>
        <v>61.595693577240461</v>
      </c>
      <c r="K87" s="1"/>
    </row>
    <row r="88" spans="1:11" ht="124.8" outlineLevel="3" x14ac:dyDescent="0.3">
      <c r="A88" s="10" t="s">
        <v>184</v>
      </c>
      <c r="B88" s="4" t="s">
        <v>76</v>
      </c>
      <c r="C88" s="4">
        <v>10</v>
      </c>
      <c r="D88" s="9" t="s">
        <v>107</v>
      </c>
      <c r="E88" s="11">
        <v>2158117000</v>
      </c>
      <c r="F88" s="4">
        <v>540</v>
      </c>
      <c r="G88" s="5">
        <v>1094823.24</v>
      </c>
      <c r="H88" s="5">
        <v>0</v>
      </c>
      <c r="I88" s="5">
        <v>0</v>
      </c>
      <c r="J88" s="7">
        <f t="shared" si="1"/>
        <v>0</v>
      </c>
      <c r="K88" s="1"/>
    </row>
    <row r="89" spans="1:11" ht="31.2" outlineLevel="3" x14ac:dyDescent="0.3">
      <c r="A89" s="3" t="s">
        <v>185</v>
      </c>
      <c r="B89" s="4" t="s">
        <v>76</v>
      </c>
      <c r="C89" s="4">
        <v>10</v>
      </c>
      <c r="D89" s="9" t="s">
        <v>107</v>
      </c>
      <c r="E89" s="11" t="s">
        <v>81</v>
      </c>
      <c r="F89" s="4">
        <v>521</v>
      </c>
      <c r="G89" s="5">
        <v>64550508</v>
      </c>
      <c r="H89" s="5">
        <v>64550508</v>
      </c>
      <c r="I89" s="5">
        <v>64550508</v>
      </c>
      <c r="J89" s="7">
        <f t="shared" si="1"/>
        <v>100</v>
      </c>
      <c r="K89" s="1"/>
    </row>
    <row r="90" spans="1:11" ht="31.2" outlineLevel="3" x14ac:dyDescent="0.3">
      <c r="A90" s="10" t="s">
        <v>186</v>
      </c>
      <c r="B90" s="4">
        <v>825</v>
      </c>
      <c r="C90" s="9" t="s">
        <v>110</v>
      </c>
      <c r="D90" s="9" t="s">
        <v>105</v>
      </c>
      <c r="E90" s="11">
        <v>2501117640</v>
      </c>
      <c r="F90" s="4">
        <v>521</v>
      </c>
      <c r="G90" s="5">
        <v>6090000</v>
      </c>
      <c r="H90" s="5">
        <v>0</v>
      </c>
      <c r="I90" s="5">
        <v>0</v>
      </c>
      <c r="J90" s="7">
        <f t="shared" si="1"/>
        <v>0</v>
      </c>
      <c r="K90" s="1"/>
    </row>
    <row r="91" spans="1:11" ht="31.2" outlineLevel="3" x14ac:dyDescent="0.3">
      <c r="A91" s="10" t="s">
        <v>186</v>
      </c>
      <c r="B91" s="4">
        <v>825</v>
      </c>
      <c r="C91" s="9" t="s">
        <v>117</v>
      </c>
      <c r="D91" s="9" t="s">
        <v>104</v>
      </c>
      <c r="E91" s="11">
        <v>2501117640</v>
      </c>
      <c r="F91" s="4">
        <v>521</v>
      </c>
      <c r="G91" s="5">
        <v>9910000</v>
      </c>
      <c r="H91" s="5">
        <v>0</v>
      </c>
      <c r="I91" s="5">
        <v>0</v>
      </c>
      <c r="J91" s="7">
        <f t="shared" si="1"/>
        <v>0</v>
      </c>
      <c r="K91" s="1"/>
    </row>
    <row r="92" spans="1:11" ht="46.8" outlineLevel="3" x14ac:dyDescent="0.3">
      <c r="A92" s="3" t="s">
        <v>187</v>
      </c>
      <c r="B92" s="4" t="s">
        <v>82</v>
      </c>
      <c r="C92" s="4">
        <v>11</v>
      </c>
      <c r="D92" s="9" t="s">
        <v>106</v>
      </c>
      <c r="E92" s="11" t="s">
        <v>83</v>
      </c>
      <c r="F92" s="4">
        <v>521</v>
      </c>
      <c r="G92" s="5">
        <v>58465253</v>
      </c>
      <c r="H92" s="5">
        <v>83717779</v>
      </c>
      <c r="I92" s="5">
        <v>72718399.859999999</v>
      </c>
      <c r="J92" s="7">
        <f t="shared" si="1"/>
        <v>124.37883380065078</v>
      </c>
      <c r="K92" s="1"/>
    </row>
    <row r="93" spans="1:11" ht="62.4" outlineLevel="3" x14ac:dyDescent="0.3">
      <c r="A93" s="3" t="s">
        <v>189</v>
      </c>
      <c r="B93" s="4" t="s">
        <v>82</v>
      </c>
      <c r="C93" s="4">
        <v>11</v>
      </c>
      <c r="D93" s="9" t="s">
        <v>106</v>
      </c>
      <c r="E93" s="11" t="s">
        <v>86</v>
      </c>
      <c r="F93" s="4">
        <v>521</v>
      </c>
      <c r="G93" s="5">
        <v>8609822</v>
      </c>
      <c r="H93" s="5">
        <v>0</v>
      </c>
      <c r="I93" s="5">
        <v>0</v>
      </c>
      <c r="J93" s="7">
        <f t="shared" si="1"/>
        <v>0</v>
      </c>
      <c r="K93" s="1"/>
    </row>
    <row r="94" spans="1:11" ht="62.4" outlineLevel="3" x14ac:dyDescent="0.3">
      <c r="A94" s="3" t="s">
        <v>124</v>
      </c>
      <c r="B94" s="4" t="s">
        <v>82</v>
      </c>
      <c r="C94" s="4">
        <v>11</v>
      </c>
      <c r="D94" s="9" t="s">
        <v>106</v>
      </c>
      <c r="E94" s="11" t="s">
        <v>84</v>
      </c>
      <c r="F94" s="4">
        <v>521</v>
      </c>
      <c r="G94" s="5">
        <v>13340653</v>
      </c>
      <c r="H94" s="5">
        <v>13340653</v>
      </c>
      <c r="I94" s="5">
        <v>11612343.279999999</v>
      </c>
      <c r="J94" s="7">
        <f t="shared" si="1"/>
        <v>87.044789186856136</v>
      </c>
      <c r="K94" s="1"/>
    </row>
    <row r="95" spans="1:11" ht="95.4" customHeight="1" outlineLevel="3" x14ac:dyDescent="0.3">
      <c r="A95" s="3" t="s">
        <v>188</v>
      </c>
      <c r="B95" s="4" t="s">
        <v>82</v>
      </c>
      <c r="C95" s="4">
        <v>11</v>
      </c>
      <c r="D95" s="9" t="s">
        <v>105</v>
      </c>
      <c r="E95" s="11" t="s">
        <v>85</v>
      </c>
      <c r="F95" s="4">
        <v>521</v>
      </c>
      <c r="G95" s="5">
        <v>1630435</v>
      </c>
      <c r="H95" s="5">
        <v>1630435</v>
      </c>
      <c r="I95" s="5">
        <v>1630435</v>
      </c>
      <c r="J95" s="7">
        <f t="shared" si="1"/>
        <v>100</v>
      </c>
      <c r="K95" s="1"/>
    </row>
    <row r="96" spans="1:11" ht="62.4" outlineLevel="3" x14ac:dyDescent="0.3">
      <c r="A96" s="3" t="s">
        <v>189</v>
      </c>
      <c r="B96" s="4" t="s">
        <v>82</v>
      </c>
      <c r="C96" s="4">
        <v>11</v>
      </c>
      <c r="D96" s="9" t="s">
        <v>105</v>
      </c>
      <c r="E96" s="11" t="s">
        <v>86</v>
      </c>
      <c r="F96" s="4">
        <v>521</v>
      </c>
      <c r="G96" s="5">
        <v>0</v>
      </c>
      <c r="H96" s="5">
        <v>8609822</v>
      </c>
      <c r="I96" s="5">
        <v>8609822</v>
      </c>
      <c r="J96" s="7"/>
      <c r="K96" s="1"/>
    </row>
    <row r="97" spans="1:11" ht="62.4" outlineLevel="3" x14ac:dyDescent="0.3">
      <c r="A97" s="3" t="s">
        <v>190</v>
      </c>
      <c r="B97" s="4" t="s">
        <v>87</v>
      </c>
      <c r="C97" s="9" t="s">
        <v>107</v>
      </c>
      <c r="D97" s="9" t="s">
        <v>113</v>
      </c>
      <c r="E97" s="11" t="s">
        <v>88</v>
      </c>
      <c r="F97" s="4">
        <v>530</v>
      </c>
      <c r="G97" s="5">
        <v>9002429</v>
      </c>
      <c r="H97" s="5">
        <v>9002429</v>
      </c>
      <c r="I97" s="5">
        <v>8832957.6500000004</v>
      </c>
      <c r="J97" s="7">
        <f t="shared" si="1"/>
        <v>98.117493067704288</v>
      </c>
      <c r="K97" s="1"/>
    </row>
    <row r="98" spans="1:11" ht="46.8" outlineLevel="3" x14ac:dyDescent="0.3">
      <c r="A98" s="3" t="s">
        <v>191</v>
      </c>
      <c r="B98" s="4" t="s">
        <v>89</v>
      </c>
      <c r="C98" s="9" t="s">
        <v>107</v>
      </c>
      <c r="D98" s="4">
        <v>12</v>
      </c>
      <c r="E98" s="11" t="s">
        <v>90</v>
      </c>
      <c r="F98" s="4">
        <v>521</v>
      </c>
      <c r="G98" s="5">
        <v>21795555.559999999</v>
      </c>
      <c r="H98" s="5">
        <v>17284894.18</v>
      </c>
      <c r="I98" s="5">
        <v>17284894.18</v>
      </c>
      <c r="J98" s="7">
        <f t="shared" si="1"/>
        <v>79.304673525835099</v>
      </c>
      <c r="K98" s="1"/>
    </row>
    <row r="99" spans="1:11" ht="78" outlineLevel="3" x14ac:dyDescent="0.3">
      <c r="A99" s="3" t="s">
        <v>192</v>
      </c>
      <c r="B99" s="4" t="s">
        <v>91</v>
      </c>
      <c r="C99" s="9" t="s">
        <v>104</v>
      </c>
      <c r="D99" s="9" t="s">
        <v>111</v>
      </c>
      <c r="E99" s="11" t="s">
        <v>92</v>
      </c>
      <c r="F99" s="4">
        <v>530</v>
      </c>
      <c r="G99" s="5">
        <v>550500</v>
      </c>
      <c r="H99" s="5">
        <v>550500</v>
      </c>
      <c r="I99" s="5">
        <v>315476.43</v>
      </c>
      <c r="J99" s="7">
        <f t="shared" si="1"/>
        <v>57.307253405994551</v>
      </c>
      <c r="K99" s="1"/>
    </row>
    <row r="100" spans="1:11" ht="124.8" outlineLevel="3" x14ac:dyDescent="0.3">
      <c r="A100" s="3" t="s">
        <v>193</v>
      </c>
      <c r="B100" s="4" t="s">
        <v>91</v>
      </c>
      <c r="C100" s="9" t="s">
        <v>104</v>
      </c>
      <c r="D100" s="9" t="s">
        <v>108</v>
      </c>
      <c r="E100" s="11" t="s">
        <v>93</v>
      </c>
      <c r="F100" s="4">
        <v>530</v>
      </c>
      <c r="G100" s="5">
        <v>46651490</v>
      </c>
      <c r="H100" s="5">
        <v>46651490</v>
      </c>
      <c r="I100" s="5">
        <v>46388484.149999999</v>
      </c>
      <c r="J100" s="7">
        <f t="shared" si="1"/>
        <v>99.436232690531426</v>
      </c>
      <c r="K100" s="1"/>
    </row>
    <row r="101" spans="1:11" ht="46.8" outlineLevel="3" x14ac:dyDescent="0.3">
      <c r="A101" s="3" t="s">
        <v>194</v>
      </c>
      <c r="B101" s="4" t="s">
        <v>91</v>
      </c>
      <c r="C101" s="9" t="s">
        <v>106</v>
      </c>
      <c r="D101" s="9" t="s">
        <v>105</v>
      </c>
      <c r="E101" s="11" t="s">
        <v>94</v>
      </c>
      <c r="F101" s="4">
        <v>530</v>
      </c>
      <c r="G101" s="5">
        <v>30531800</v>
      </c>
      <c r="H101" s="5">
        <v>30531800</v>
      </c>
      <c r="I101" s="5">
        <v>30307122.52</v>
      </c>
      <c r="J101" s="7">
        <f t="shared" si="1"/>
        <v>99.264119770206804</v>
      </c>
      <c r="K101" s="1"/>
    </row>
    <row r="102" spans="1:11" ht="21" customHeight="1" x14ac:dyDescent="0.3">
      <c r="A102" s="22" t="s">
        <v>95</v>
      </c>
      <c r="B102" s="23"/>
      <c r="C102" s="23"/>
      <c r="D102" s="23"/>
      <c r="E102" s="23"/>
      <c r="F102" s="23"/>
      <c r="G102" s="6">
        <f>SUM(G6:G101)</f>
        <v>18233309596.990005</v>
      </c>
      <c r="H102" s="6">
        <f>SUM(H6:H101)</f>
        <v>21618137586.549999</v>
      </c>
      <c r="I102" s="6">
        <f>SUM(I6:I101)</f>
        <v>20593140659.640003</v>
      </c>
      <c r="J102" s="8">
        <f t="shared" si="1"/>
        <v>112.94241755780621</v>
      </c>
      <c r="K102" s="1"/>
    </row>
    <row r="103" spans="1:11" ht="8.4" customHeight="1" x14ac:dyDescent="0.3">
      <c r="A103" s="1"/>
      <c r="B103" s="1"/>
      <c r="C103" s="1"/>
      <c r="D103" s="1"/>
      <c r="E103" s="1"/>
      <c r="F103" s="1"/>
      <c r="G103" s="1"/>
      <c r="H103" s="1"/>
      <c r="I103" s="1"/>
      <c r="J103" s="1"/>
      <c r="K103" s="1"/>
    </row>
    <row r="104" spans="1:11" x14ac:dyDescent="0.3">
      <c r="A104" s="24" t="s">
        <v>196</v>
      </c>
      <c r="B104" s="25"/>
      <c r="C104" s="25"/>
      <c r="D104" s="25"/>
      <c r="E104" s="25"/>
      <c r="F104" s="26"/>
      <c r="G104" s="27"/>
      <c r="H104" s="27"/>
      <c r="I104" s="27"/>
      <c r="J104" s="28"/>
      <c r="K104" s="1"/>
    </row>
    <row r="105" spans="1:11" x14ac:dyDescent="0.3">
      <c r="A105" s="29" t="s">
        <v>118</v>
      </c>
      <c r="B105" s="30"/>
      <c r="C105" s="30"/>
      <c r="D105" s="30"/>
      <c r="E105" s="30"/>
      <c r="F105" s="31"/>
      <c r="G105" s="27">
        <f>G12+G13+G14+G56+G57+G58+G59+G60</f>
        <v>2807900000</v>
      </c>
      <c r="H105" s="27">
        <f t="shared" ref="H105:I105" si="2">H12+H13+H14+H56+H57+H58+H59+H60</f>
        <v>3043450558</v>
      </c>
      <c r="I105" s="27">
        <f t="shared" si="2"/>
        <v>3043450558</v>
      </c>
      <c r="J105" s="32">
        <f t="shared" ref="J105:J108" si="3">I105/G105*100</f>
        <v>108.38885138359629</v>
      </c>
    </row>
    <row r="106" spans="1:11" x14ac:dyDescent="0.3">
      <c r="A106" s="29" t="s">
        <v>119</v>
      </c>
      <c r="B106" s="30"/>
      <c r="C106" s="30"/>
      <c r="D106" s="30"/>
      <c r="E106" s="30"/>
      <c r="F106" s="31"/>
      <c r="G106" s="27">
        <f>G7+G8+G9+G10+G11+G16+G17+G18+G19+G20+G21+G22+G23+G24+G25+G26+G28+G29+G30+G31+G32+G33+G38+G39+G40+G42+G43+G44+G45+G46+G47+G48+G50+G51+G52+G54+G55+G64+G65+G66+G69+G70+G71+G72+G73+G74+G75+G76+G77+G78+G79+G80+G81+G82+G83+G89+G90+G91+G92+G93+G94+G95+G96+G98</f>
        <v>4730814114.0500002</v>
      </c>
      <c r="H106" s="27">
        <f t="shared" ref="H106:I106" si="4">H7+H8+H9+H10+H11+H16+H17+H18+H19+H20+H21+H22+H23+H24+H25+H26+H28+H29+H30+H31+H32+H33+H38+H39+H40+H42+H43+H44+H45+H46+H47+H48+H50+H51+H52+H54+H55+H64+H65+H66+H69+H70+H71+H72+H73+H74+H75+H76+H77+H78+H79+H80+H81+H82+H83+H89+H90+H91+H92+H93+H94+H95+H96+H98</f>
        <v>6050150860.3100004</v>
      </c>
      <c r="I106" s="27">
        <f t="shared" si="4"/>
        <v>5376684900.7600002</v>
      </c>
      <c r="J106" s="32">
        <f t="shared" si="3"/>
        <v>113.65242368732763</v>
      </c>
    </row>
    <row r="107" spans="1:11" x14ac:dyDescent="0.3">
      <c r="A107" s="29" t="s">
        <v>120</v>
      </c>
      <c r="B107" s="30"/>
      <c r="C107" s="30"/>
      <c r="D107" s="30"/>
      <c r="E107" s="30"/>
      <c r="F107" s="31"/>
      <c r="G107" s="27">
        <f>G6+G37+G49+G53+G61+G84+G85+G86+G87+G97+G99+G100+G101</f>
        <v>9918734381.7000008</v>
      </c>
      <c r="H107" s="27">
        <f t="shared" ref="H107:I107" si="5">H6+H37+H49+H53+H61+H84+H85+H86+H87+H97+H99+H100+H101</f>
        <v>9918466500.8900013</v>
      </c>
      <c r="I107" s="27">
        <f t="shared" si="5"/>
        <v>9612391446.1700001</v>
      </c>
      <c r="J107" s="32">
        <f t="shared" si="3"/>
        <v>96.91147152710127</v>
      </c>
    </row>
    <row r="108" spans="1:11" x14ac:dyDescent="0.3">
      <c r="A108" s="29" t="s">
        <v>121</v>
      </c>
      <c r="B108" s="30"/>
      <c r="C108" s="30"/>
      <c r="D108" s="30"/>
      <c r="E108" s="30"/>
      <c r="F108" s="31"/>
      <c r="G108" s="27">
        <f>G15+G27+G34+G35+G36+G41+G62+G63+G67+G68+G88</f>
        <v>775861101.24000001</v>
      </c>
      <c r="H108" s="27">
        <f t="shared" ref="H108:I108" si="6">H15+H27+H34+H35+H36+H41+H62+H63+H67+H68+H88</f>
        <v>2606069667.3499999</v>
      </c>
      <c r="I108" s="27">
        <f t="shared" si="6"/>
        <v>2560613754.71</v>
      </c>
      <c r="J108" s="32">
        <f t="shared" si="3"/>
        <v>330.03507336784446</v>
      </c>
    </row>
    <row r="109" spans="1:11" ht="24.6" customHeight="1" x14ac:dyDescent="0.3"/>
  </sheetData>
  <mergeCells count="19">
    <mergeCell ref="A106:F106"/>
    <mergeCell ref="A107:F107"/>
    <mergeCell ref="A108:F108"/>
    <mergeCell ref="A1:H1"/>
    <mergeCell ref="A2:J2"/>
    <mergeCell ref="A3:J3"/>
    <mergeCell ref="A102:F102"/>
    <mergeCell ref="J4:J5"/>
    <mergeCell ref="D4:D5"/>
    <mergeCell ref="A104:F104"/>
    <mergeCell ref="I4:I5"/>
    <mergeCell ref="G4:G5"/>
    <mergeCell ref="H4:H5"/>
    <mergeCell ref="A4:A5"/>
    <mergeCell ref="B4:B5"/>
    <mergeCell ref="C4:C5"/>
    <mergeCell ref="E4:E5"/>
    <mergeCell ref="F4:F5"/>
    <mergeCell ref="A105:F105"/>
  </mergeCells>
  <pageMargins left="0.31496062992125984" right="0.31496062992125984" top="0.31496062992125984" bottom="0.39370078740157483" header="0.15748031496062992" footer="0.39370078740157483"/>
  <pageSetup paperSize="9" scale="68" fitToHeight="200" orientation="portrait"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0&lt;/string&gt;&#10;    &lt;string&gt;31.12.2020&lt;/string&gt;&#10;  &lt;/DateInfo&gt;&#10;  &lt;Code&gt;SQUERY_ANAL_ISP_BUDG&lt;/Code&gt;&#10;  &lt;ObjectCode&gt;SQUERY_ANAL_ISP_BUDG&lt;/ObjectCode&gt;&#10;  &lt;DocName&gt;Аналитический отчет по исполнению бюджета с произвольной группировкой&lt;/DocName&gt;&#10;  &lt;VariantName&gt;Вариант (новый от 29.01.2015 10:22:10)&lt;/VariantName&gt;&#10;  &lt;VariantLink&gt;304903878&lt;/VariantLink&gt;&#10;  &lt;SvodReportLink xsi:nil=&quot;true&quot; /&gt;&#10;  &lt;ReportLink&gt;351860&lt;/ReportLink&gt;&#10;  &lt;Note&gt;01.01.2020 - 31.12.2020&#10;&lt;/Note&gt;&#10;  &lt;SilentMode&gt;false&lt;/SilentMode&gt;&#10;&lt;/ShortPrimaryServiceReportArguments&gt;"/>
  </Parameters>
</MailMerge>
</file>

<file path=customXml/itemProps1.xml><?xml version="1.0" encoding="utf-8"?>
<ds:datastoreItem xmlns:ds="http://schemas.openxmlformats.org/officeDocument/2006/customXml" ds:itemID="{AF31CD21-D7BF-444C-900A-6398EB5BB6B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2021-05-25T07:48:21Z</cp:lastPrinted>
  <dcterms:created xsi:type="dcterms:W3CDTF">2021-02-02T07:44:34Z</dcterms:created>
  <dcterms:modified xsi:type="dcterms:W3CDTF">2021-05-25T12:31:23Z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Аналитический отчет по исполнению бюджета с произвольной группировкой</vt:lpwstr>
  </property>
  <property fmtid="{D5CDD505-2E9C-101B-9397-08002B2CF9AE}" pid="3" name="Версия клиента">
    <vt:lpwstr>20.2.16.1260 (.NET 4.7.2)</vt:lpwstr>
  </property>
  <property fmtid="{D5CDD505-2E9C-101B-9397-08002B2CF9AE}" pid="4" name="Версия базы">
    <vt:lpwstr>20.2.2842.1240419938</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bud_ks_2020</vt:lpwstr>
  </property>
  <property fmtid="{D5CDD505-2E9C-101B-9397-08002B2CF9AE}" pid="8" name="Пользователь">
    <vt:lpwstr>budg_davidova</vt:lpwstr>
  </property>
  <property fmtid="{D5CDD505-2E9C-101B-9397-08002B2CF9AE}" pid="9" name="Шаблон">
    <vt:lpwstr>sqr_info_isp_budg_2019.xlt</vt:lpwstr>
  </property>
  <property fmtid="{D5CDD505-2E9C-101B-9397-08002B2CF9AE}" pid="10" name="Имя варианта">
    <vt:lpwstr>Вариант (новый от 29.01.2015 10:22:10)</vt:lpwstr>
  </property>
  <property fmtid="{D5CDD505-2E9C-101B-9397-08002B2CF9AE}" pid="11" name="Код отчета">
    <vt:lpwstr>9874D8DE9B9544399C81CA97D6D603</vt:lpwstr>
  </property>
  <property fmtid="{D5CDD505-2E9C-101B-9397-08002B2CF9AE}" pid="12" name="Локальная база">
    <vt:lpwstr>не используется</vt:lpwstr>
  </property>
</Properties>
</file>